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codeName="{7A2D7E96-6E34-419A-AE5F-296B3A7E7977}"/>
  <workbookPr codeName="ThisWorkbook" autoCompressPictures="0"/>
  <mc:AlternateContent xmlns:mc="http://schemas.openxmlformats.org/markup-compatibility/2006">
    <mc:Choice Requires="x15">
      <x15ac:absPath xmlns:x15ac="http://schemas.microsoft.com/office/spreadsheetml/2010/11/ac" url="/Users/andrecoetzer/Desktop/"/>
    </mc:Choice>
  </mc:AlternateContent>
  <bookViews>
    <workbookView xWindow="520" yWindow="460" windowWidth="28280" windowHeight="17440" tabRatio="915" firstSheet="2" activeTab="14"/>
  </bookViews>
  <sheets>
    <sheet name="INSTRUCTIONS - READ THIS FIRST" sheetId="1" r:id="rId1"/>
    <sheet name="S0-S5" sheetId="17" state="hidden" r:id="rId2"/>
    <sheet name="Country profile" sheetId="2" r:id="rId3"/>
    <sheet name="country" sheetId="3" state="hidden" r:id="rId4"/>
    <sheet name="IEC" sheetId="7" r:id="rId5"/>
    <sheet name="Dog popn" sheetId="9" r:id="rId6"/>
    <sheet name="Prev &amp; Ctrl" sheetId="8" r:id="rId7"/>
    <sheet name="Data coll &amp; ax" sheetId="5" r:id="rId8"/>
    <sheet name="Lab dx" sheetId="6" r:id="rId9"/>
    <sheet name="Cross-cutting issues" sheetId="10" r:id="rId10"/>
    <sheet name="Legislation" sheetId="4" r:id="rId11"/>
    <sheet name="key acts" sheetId="19" state="hidden" r:id="rId12"/>
    <sheet name="masterlist" sheetId="15" state="hidden" r:id="rId13"/>
    <sheet name="SUMMARY (Score)" sheetId="11" r:id="rId14"/>
    <sheet name="SUMMARY (S0-S5)" sheetId="18" r:id="rId15"/>
    <sheet name="RULES" sheetId="13" state="hidden" r:id="rId16"/>
  </sheets>
  <externalReferences>
    <externalReference r:id="rId17"/>
  </externalReferences>
  <definedNames>
    <definedName name="A_case_definition_for_animal_rabies_is_available">Legislation!$C$6:$C$19</definedName>
    <definedName name="ACHIEVEMENTS___ACTIVITIES">Legislation!$C$5:$C$19</definedName>
    <definedName name="COUNTRY" localSheetId="1">[1]country!$A$1:$A$267</definedName>
    <definedName name="COUNTRY">country!$A$1:$A$267</definedName>
    <definedName name="crossstage" localSheetId="1">'[1]Cross-cutting issues'!$A$5:$A$16</definedName>
    <definedName name="crossstage">'Cross-cutting issues'!$A$5:$A$16</definedName>
    <definedName name="crossstatus" localSheetId="1">'[1]Cross-cutting issues'!$E$5:$E$16</definedName>
    <definedName name="crossstatus">'Cross-cutting issues'!$E$5:$E$16</definedName>
    <definedName name="datastage" localSheetId="1">'[1]Data coll &amp; ax'!$A$5:$A$22</definedName>
    <definedName name="datastage">'Data coll &amp; ax'!$A$5:$A$25</definedName>
    <definedName name="datastatus" localSheetId="1">'[1]Data coll &amp; ax'!$E$5:$E$22</definedName>
    <definedName name="datastatus">'Data coll &amp; ax'!$E$5:$E$25</definedName>
    <definedName name="dogstage" localSheetId="1">'[1]Dog popn'!$A$5:$A$9</definedName>
    <definedName name="dogstage">'Dog popn'!$A$5:$A$16</definedName>
    <definedName name="dogstatus" localSheetId="1">'[1]Dog popn'!$E$5:$E$9</definedName>
    <definedName name="dogstatus">'Dog popn'!$E$5:$E$16</definedName>
    <definedName name="iecstage" localSheetId="1">[1]IEC!$A$5:$A$21</definedName>
    <definedName name="iecstage">IEC!$A$5:$A$25</definedName>
    <definedName name="iecstatus" localSheetId="1">[1]IEC!$E$5:$E$21</definedName>
    <definedName name="iecstatus">IEC!$E$5:$E$25</definedName>
    <definedName name="kp" localSheetId="3">country!#REF!</definedName>
    <definedName name="labstage" localSheetId="1">'[1]Lab dx'!$A$5:$A$15</definedName>
    <definedName name="labstage">'Lab dx'!$A$5:$A$16</definedName>
    <definedName name="labstatus" localSheetId="1">'[1]Lab dx'!$E$5:$E$15</definedName>
    <definedName name="labstatus">'Lab dx'!$E$5:$E$16</definedName>
    <definedName name="National_case_definition_for_animal_rabies">Legislation!$B$6:$B$19</definedName>
    <definedName name="OTHER_IMPORTANT_INFORMATION">Legislation!$D$5:$D$19</definedName>
    <definedName name="pendcross">#REF!</definedName>
    <definedName name="penddata">#REF!</definedName>
    <definedName name="penddog">#REF!</definedName>
    <definedName name="pendiec">#REF!</definedName>
    <definedName name="pendlab">#REF!</definedName>
    <definedName name="pendleg">#REF!</definedName>
    <definedName name="pendprev">#REF!</definedName>
    <definedName name="prevstage" localSheetId="1">'[1]Prev &amp; Ctrl'!$A$5:$A$29</definedName>
    <definedName name="prevstage">'Prev &amp; Ctrl'!$A$5:$A$30</definedName>
    <definedName name="prevstatus" localSheetId="1">'[1]Prev &amp; Ctrl'!$E$5:$E$29</definedName>
    <definedName name="prevstatus">'Prev &amp; Ctrl'!$E$5:$E$30</definedName>
    <definedName name="_xlnm.Print_Area" localSheetId="13">'SUMMARY (Score)'!$A$1:$J$22</definedName>
    <definedName name="REMARKS">Legislation!$F$5:$F$19</definedName>
    <definedName name="STAGE" localSheetId="1">[1]Legislation!$A$5:$A$19</definedName>
    <definedName name="STAGE">Legislation!$A$5:$A$19</definedName>
    <definedName name="STATUS" localSheetId="1">[1]Legislation!$E$5:$E$19</definedName>
    <definedName name="STATUS">Legislation!$E$5:$E$19</definedName>
    <definedName name="subcomponent">Legislation!$B$5:$B$19</definedName>
    <definedName name="tbl">Legislation!$A$5:$E$19</definedName>
    <definedName name="u" localSheetId="3">country!#REF!</definedName>
    <definedName name="Z_A09E5DD0_AC96_4D53_94A2_26B4313321AF_.wvu.PrintArea" localSheetId="13" hidden="1">'SUMMARY (Score)'!$A$1:$J$22</definedName>
  </definedNames>
  <calcPr calcId="150001" concurrentCalc="0"/>
  <customWorkbookViews>
    <customWorkbookView name="Deepa - Personal View" guid="{A09E5DD0-AC96-4D53-94A2-26B4313321AF}" mergeInterval="0" personalView="1" maximized="1" xWindow="1" yWindow="1" windowWidth="1366" windowHeight="548" tabRatio="917" activeSheetId="6"/>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N28" i="18" l="1"/>
  <c r="H28" i="18"/>
  <c r="H29" i="18"/>
  <c r="H30" i="18"/>
  <c r="H31" i="18"/>
  <c r="H32" i="18"/>
  <c r="J28" i="18"/>
  <c r="J29" i="18"/>
  <c r="B28" i="18"/>
  <c r="B29" i="18"/>
  <c r="F28" i="18"/>
  <c r="F29" i="18"/>
  <c r="F30" i="18"/>
  <c r="F31" i="18"/>
  <c r="F32" i="18"/>
  <c r="D28" i="18"/>
  <c r="D29" i="18"/>
  <c r="D30" i="18"/>
  <c r="D31" i="18"/>
  <c r="L28" i="18"/>
  <c r="G13" i="11"/>
  <c r="N19" i="18"/>
  <c r="N20" i="18"/>
  <c r="N21" i="18"/>
  <c r="H19" i="18"/>
  <c r="H20" i="18"/>
  <c r="H21" i="18"/>
  <c r="H22" i="18"/>
  <c r="J19" i="18"/>
  <c r="J20" i="18"/>
  <c r="B19" i="18"/>
  <c r="B20" i="18"/>
  <c r="B21" i="18"/>
  <c r="B22" i="18"/>
  <c r="B23" i="18"/>
  <c r="B24" i="18"/>
  <c r="F19" i="18"/>
  <c r="F20" i="18"/>
  <c r="F21" i="18"/>
  <c r="F22" i="18"/>
  <c r="F23" i="18"/>
  <c r="F24" i="18"/>
  <c r="F25" i="18"/>
  <c r="F26" i="18"/>
  <c r="F27" i="18"/>
  <c r="D19" i="18"/>
  <c r="D20" i="18"/>
  <c r="D21" i="18"/>
  <c r="D22" i="18"/>
  <c r="D23" i="18"/>
  <c r="L19" i="18"/>
  <c r="L20" i="18"/>
  <c r="L21" i="18"/>
  <c r="L22" i="18"/>
  <c r="G11" i="11"/>
  <c r="I13" i="11"/>
  <c r="O28" i="18"/>
  <c r="I28" i="18"/>
  <c r="I29" i="18"/>
  <c r="I30" i="18"/>
  <c r="I31" i="18"/>
  <c r="I32" i="18"/>
  <c r="K28" i="18"/>
  <c r="K29" i="18"/>
  <c r="C28" i="18"/>
  <c r="C29" i="18"/>
  <c r="G28" i="18"/>
  <c r="G29" i="18"/>
  <c r="G30" i="18"/>
  <c r="G31" i="18"/>
  <c r="G32" i="18"/>
  <c r="E28" i="18"/>
  <c r="E29" i="18"/>
  <c r="E30" i="18"/>
  <c r="E31" i="18"/>
  <c r="M28" i="18"/>
  <c r="H13" i="11"/>
  <c r="J13" i="11"/>
  <c r="O21" i="18"/>
  <c r="G27" i="18"/>
  <c r="G26" i="18"/>
  <c r="E33" i="18"/>
  <c r="D33" i="18"/>
  <c r="A1" i="11"/>
  <c r="G1" i="18"/>
  <c r="E1" i="18"/>
  <c r="O8" i="18"/>
  <c r="O6" i="18"/>
  <c r="I9" i="11"/>
  <c r="I7" i="11"/>
  <c r="K10" i="18"/>
  <c r="K11" i="18"/>
  <c r="K12" i="18"/>
  <c r="K9" i="18"/>
  <c r="J8" i="11"/>
  <c r="J10" i="18"/>
  <c r="J11" i="18"/>
  <c r="J12" i="18"/>
  <c r="G13" i="18"/>
  <c r="F13" i="18"/>
  <c r="E20" i="18"/>
  <c r="E21" i="18"/>
  <c r="E22" i="18"/>
  <c r="E23" i="18"/>
  <c r="D9" i="18"/>
  <c r="E9" i="18"/>
  <c r="B33" i="18"/>
  <c r="C33" i="18"/>
  <c r="C34" i="18"/>
  <c r="B34" i="18"/>
  <c r="I11" i="11"/>
  <c r="G39" i="18"/>
  <c r="F39" i="18"/>
  <c r="G38" i="18"/>
  <c r="F38" i="18"/>
  <c r="E37" i="18"/>
  <c r="D37" i="18"/>
  <c r="G37" i="18"/>
  <c r="F37" i="18"/>
  <c r="C37" i="18"/>
  <c r="B37" i="18"/>
  <c r="K37" i="18"/>
  <c r="J37" i="18"/>
  <c r="I37" i="18"/>
  <c r="H37" i="18"/>
  <c r="G36" i="18"/>
  <c r="F36" i="18"/>
  <c r="G35" i="18"/>
  <c r="F35" i="18"/>
  <c r="G34" i="18"/>
  <c r="F34" i="18"/>
  <c r="I34" i="18"/>
  <c r="H34" i="18"/>
  <c r="M33" i="18"/>
  <c r="L33" i="18"/>
  <c r="G33" i="18"/>
  <c r="F33" i="18"/>
  <c r="K33" i="18"/>
  <c r="J33" i="18"/>
  <c r="I33" i="18"/>
  <c r="H33" i="18"/>
  <c r="G15" i="11"/>
  <c r="G25" i="18"/>
  <c r="C24" i="18"/>
  <c r="G24" i="18"/>
  <c r="C23" i="18"/>
  <c r="M22" i="18"/>
  <c r="G23" i="18"/>
  <c r="C22" i="18"/>
  <c r="I22" i="18"/>
  <c r="M21" i="18"/>
  <c r="G22" i="18"/>
  <c r="C21" i="18"/>
  <c r="I21" i="18"/>
  <c r="M20" i="18"/>
  <c r="G21" i="18"/>
  <c r="C20" i="18"/>
  <c r="K20" i="18"/>
  <c r="I20" i="18"/>
  <c r="O20" i="18"/>
  <c r="M19" i="18"/>
  <c r="E19" i="18"/>
  <c r="G20" i="18"/>
  <c r="C19" i="18"/>
  <c r="K19" i="18"/>
  <c r="I19" i="18"/>
  <c r="O19" i="18"/>
  <c r="C18" i="18"/>
  <c r="B18" i="18"/>
  <c r="C17" i="18"/>
  <c r="B17" i="18"/>
  <c r="I17" i="18"/>
  <c r="H17" i="18"/>
  <c r="C16" i="18"/>
  <c r="B16" i="18"/>
  <c r="I16" i="18"/>
  <c r="H16" i="18"/>
  <c r="O16" i="18"/>
  <c r="N16" i="18"/>
  <c r="C15" i="18"/>
  <c r="B15" i="18"/>
  <c r="I15" i="18"/>
  <c r="H15" i="18"/>
  <c r="O15" i="18"/>
  <c r="N15" i="18"/>
  <c r="C14" i="18"/>
  <c r="B14" i="18"/>
  <c r="I14" i="18"/>
  <c r="H14" i="18"/>
  <c r="O14" i="18"/>
  <c r="N14" i="18"/>
  <c r="M13" i="18"/>
  <c r="L13" i="18"/>
  <c r="G12" i="18"/>
  <c r="F12" i="18"/>
  <c r="C13" i="18"/>
  <c r="B13" i="18"/>
  <c r="I13" i="18"/>
  <c r="H13" i="18"/>
  <c r="O13" i="18"/>
  <c r="N13" i="18"/>
  <c r="M12" i="18"/>
  <c r="L12" i="18"/>
  <c r="G11" i="18"/>
  <c r="F11" i="18"/>
  <c r="C12" i="18"/>
  <c r="B12" i="18"/>
  <c r="I12" i="18"/>
  <c r="H12" i="18"/>
  <c r="O12" i="18"/>
  <c r="N12" i="18"/>
  <c r="M11" i="18"/>
  <c r="L11" i="18"/>
  <c r="G10" i="18"/>
  <c r="F10" i="18"/>
  <c r="C11" i="18"/>
  <c r="B11" i="18"/>
  <c r="I11" i="18"/>
  <c r="H11" i="18"/>
  <c r="O11" i="18"/>
  <c r="N11" i="18"/>
  <c r="M10" i="18"/>
  <c r="L10" i="18"/>
  <c r="G19" i="18"/>
  <c r="C10" i="18"/>
  <c r="B10" i="18"/>
  <c r="I10" i="18"/>
  <c r="H10" i="18"/>
  <c r="O10" i="18"/>
  <c r="N10" i="18"/>
  <c r="M9" i="18"/>
  <c r="L9" i="18"/>
  <c r="G9" i="18"/>
  <c r="F9" i="18"/>
  <c r="C9" i="18"/>
  <c r="B9" i="18"/>
  <c r="J9" i="18"/>
  <c r="I9" i="18"/>
  <c r="H9" i="18"/>
  <c r="O9" i="18"/>
  <c r="N9" i="18"/>
  <c r="K7" i="18"/>
  <c r="J7" i="18"/>
  <c r="M6" i="18"/>
  <c r="L6" i="18"/>
  <c r="K6" i="18"/>
  <c r="J6" i="18"/>
  <c r="O7" i="18"/>
  <c r="N8" i="18"/>
  <c r="N7" i="18"/>
  <c r="N6" i="18"/>
  <c r="H7" i="11"/>
  <c r="J7" i="11"/>
  <c r="H17" i="11"/>
  <c r="G7" i="11"/>
  <c r="G17" i="11"/>
  <c r="H11" i="11"/>
  <c r="J11" i="11"/>
  <c r="H15" i="11"/>
  <c r="H9" i="11"/>
  <c r="J9" i="11"/>
  <c r="G9" i="11"/>
  <c r="J10" i="11"/>
  <c r="I15" i="11"/>
  <c r="J16" i="11"/>
  <c r="J12" i="11"/>
  <c r="J14" i="11"/>
  <c r="C19" i="11"/>
  <c r="B19" i="11"/>
  <c r="C17" i="11"/>
  <c r="B17" i="11"/>
  <c r="C15" i="11"/>
  <c r="B15" i="11"/>
  <c r="C13" i="11"/>
  <c r="B13" i="11"/>
  <c r="C11" i="11"/>
  <c r="B11" i="11"/>
  <c r="C9" i="11"/>
  <c r="B9" i="11"/>
  <c r="C7" i="11"/>
  <c r="B7" i="11"/>
  <c r="J15" i="11"/>
  <c r="I17" i="11"/>
  <c r="J17" i="11"/>
  <c r="A3" i="11"/>
</calcChain>
</file>

<file path=xl/sharedStrings.xml><?xml version="1.0" encoding="utf-8"?>
<sst xmlns="http://schemas.openxmlformats.org/spreadsheetml/2006/main" count="1067" uniqueCount="739">
  <si>
    <t>STAGE</t>
  </si>
  <si>
    <t>ACHIEVEMENTS / ACTIVITIES</t>
  </si>
  <si>
    <t>STATUS</t>
  </si>
  <si>
    <t>REMARKS</t>
  </si>
  <si>
    <t>Instructions: Enter "0" under Status if No or None, or "1" if Yes</t>
  </si>
  <si>
    <t>Year the framework was reviewed</t>
  </si>
  <si>
    <t>National case definition for animal rabies</t>
  </si>
  <si>
    <t>National case definition for human rabies</t>
  </si>
  <si>
    <t>Legal framework</t>
  </si>
  <si>
    <t>Surveillance</t>
  </si>
  <si>
    <t>Health economic studies</t>
  </si>
  <si>
    <t>Only quality dog vaccines in accordance with OIE standards are being used</t>
  </si>
  <si>
    <t>Dog vaccination campaigns are regularly implemented in response to human cases and animal outbreaks</t>
  </si>
  <si>
    <t>Capacity for outbreak and re-introduction response maintained</t>
  </si>
  <si>
    <t>Dog vaccines</t>
  </si>
  <si>
    <t>Human vaccines</t>
  </si>
  <si>
    <t>Outbreak response and other rabies control activities</t>
  </si>
  <si>
    <t>Dog population studies to determine size, turn-over and accessibility have been conducted in pilot areas</t>
  </si>
  <si>
    <t>Identification of main national stakeholders in rabies prevention and control has been carried out</t>
  </si>
  <si>
    <t>Mechanisms for mobilizing emergency funds in case of an outbreak have been identified</t>
  </si>
  <si>
    <t>Mechanisms for regular intersectoral collaboration are in place and implemented</t>
  </si>
  <si>
    <t>Veterinary border inspection and quarantine measures are fully implemented in accordance with national regulations</t>
  </si>
  <si>
    <t>Intersectoral collaboration</t>
  </si>
  <si>
    <t>National programme and strategy</t>
  </si>
  <si>
    <t>Agencies the case definition was disseminated to</t>
  </si>
  <si>
    <t>Agencies and lowest local government unit the definition was endorsed to</t>
  </si>
  <si>
    <t>Title of the framework and the year it was passed</t>
  </si>
  <si>
    <t>LEGISLATION</t>
  </si>
  <si>
    <t>DATA COLLECTION AND ANALYSIS</t>
  </si>
  <si>
    <t>LABORATORY DIAGNOSIS</t>
  </si>
  <si>
    <t>INFORMATION, EDUCATION AND COMMUNICATION</t>
  </si>
  <si>
    <t>PREVENTION AND CONTROL</t>
  </si>
  <si>
    <t>DOG POPULATION RELATED ISSUES</t>
  </si>
  <si>
    <t>CROSS-CUTTING ISSUES</t>
  </si>
  <si>
    <t>Names of international rabies reference laboratories or collaborating/reference centers</t>
  </si>
  <si>
    <t>Name of institute where molecular tests are being performed</t>
  </si>
  <si>
    <t>Accomplished</t>
  </si>
  <si>
    <t>DATA COLLECTION &amp; ANALYSIS</t>
  </si>
  <si>
    <t>PREVENTION &amp; CONTROL</t>
  </si>
  <si>
    <t>INFORMATION, EDUCATION, COMMUNICATION</t>
  </si>
  <si>
    <t>The animal rabies case definition has been disseminated to relevant professionals</t>
  </si>
  <si>
    <t>The human rabies case definition has been disseminated to relevant professionals</t>
  </si>
  <si>
    <t>subcomponent</t>
  </si>
  <si>
    <t>SUMMARY OF RABIES PROGRAM ACTIVITIES</t>
  </si>
  <si>
    <t>Stepwise Approach towards Rabies Elimination</t>
  </si>
  <si>
    <t>Afghanistan</t>
  </si>
  <si>
    <t>Africa</t>
  </si>
  <si>
    <t>Aland Islands</t>
  </si>
  <si>
    <t>Albania</t>
  </si>
  <si>
    <t>Algeria</t>
  </si>
  <si>
    <t>American Samoa</t>
  </si>
  <si>
    <t>Andorra</t>
  </si>
  <si>
    <t>Angola</t>
  </si>
  <si>
    <t>Anguilla</t>
  </si>
  <si>
    <t>Antarctica</t>
  </si>
  <si>
    <t>Antigua &amp; Barbuda</t>
  </si>
  <si>
    <t>Argentina</t>
  </si>
  <si>
    <t>Armenia</t>
  </si>
  <si>
    <t>Aruba</t>
  </si>
  <si>
    <t>Asia</t>
  </si>
  <si>
    <t>Australia</t>
  </si>
  <si>
    <t>Austria</t>
  </si>
  <si>
    <t>Azerbaijan</t>
  </si>
  <si>
    <t>Bahamas, The</t>
  </si>
  <si>
    <t>Bahrain</t>
  </si>
  <si>
    <t>Bangladesh</t>
  </si>
  <si>
    <t>Barbados</t>
  </si>
  <si>
    <t>Belarus</t>
  </si>
  <si>
    <t>Belgium</t>
  </si>
  <si>
    <t>Belize</t>
  </si>
  <si>
    <t>Benin</t>
  </si>
  <si>
    <t>Bermuda</t>
  </si>
  <si>
    <t>Bhutan</t>
  </si>
  <si>
    <t>Bolivia</t>
  </si>
  <si>
    <t>Bonaire, St.Eustat, Saba</t>
  </si>
  <si>
    <t>Bosnia and Herzegovina</t>
  </si>
  <si>
    <t>Botswana</t>
  </si>
  <si>
    <t>Bouvet Island</t>
  </si>
  <si>
    <t>Brazil</t>
  </si>
  <si>
    <t>British Indian Ocean T.</t>
  </si>
  <si>
    <t>British Virgin Islands</t>
  </si>
  <si>
    <t>Brunei Darussalam</t>
  </si>
  <si>
    <t>Bulgaria</t>
  </si>
  <si>
    <t>Burkina Faso</t>
  </si>
  <si>
    <t>Burundi</t>
  </si>
  <si>
    <t>Cabo Verde</t>
  </si>
  <si>
    <t>Cambodia</t>
  </si>
  <si>
    <t>Cameroon</t>
  </si>
  <si>
    <t>Canada</t>
  </si>
  <si>
    <t>Caribbean, the</t>
  </si>
  <si>
    <t>Cayman Islands</t>
  </si>
  <si>
    <t>Central African Republic</t>
  </si>
  <si>
    <t>Central America</t>
  </si>
  <si>
    <t>Chad</t>
  </si>
  <si>
    <t>Chile</t>
  </si>
  <si>
    <t>China</t>
  </si>
  <si>
    <t>Christmas Island</t>
  </si>
  <si>
    <t>Cocos (Keeling) Islands</t>
  </si>
  <si>
    <t>Colombia</t>
  </si>
  <si>
    <t>Comoros</t>
  </si>
  <si>
    <t>Congo</t>
  </si>
  <si>
    <t>Congo, Dem. Rep. of the</t>
  </si>
  <si>
    <t>Cook Islands</t>
  </si>
  <si>
    <t>Costa Rica</t>
  </si>
  <si>
    <t>Cote D'Ivoire</t>
  </si>
  <si>
    <t>Croatia</t>
  </si>
  <si>
    <t>Cuba</t>
  </si>
  <si>
    <t>Curaçao</t>
  </si>
  <si>
    <t>Cyprus</t>
  </si>
  <si>
    <t>Czech Republic</t>
  </si>
  <si>
    <t>Denmark</t>
  </si>
  <si>
    <t>Djibouti</t>
  </si>
  <si>
    <t>Dominica</t>
  </si>
  <si>
    <t>Dominican Republic</t>
  </si>
  <si>
    <t>East Timor (Timor-Leste)</t>
  </si>
  <si>
    <t>Ecuador</t>
  </si>
  <si>
    <t>Egypt</t>
  </si>
  <si>
    <t>El Salvador</t>
  </si>
  <si>
    <t>Equatorial Guinea</t>
  </si>
  <si>
    <t>Eritrea</t>
  </si>
  <si>
    <t>Estonia</t>
  </si>
  <si>
    <t>Ethiopia</t>
  </si>
  <si>
    <t>Europe</t>
  </si>
  <si>
    <t>European Union</t>
  </si>
  <si>
    <t>Falkland Is. (Malvinas)</t>
  </si>
  <si>
    <t>Faroe Islands</t>
  </si>
  <si>
    <t>Fiji</t>
  </si>
  <si>
    <t>Finland</t>
  </si>
  <si>
    <t>France</t>
  </si>
  <si>
    <t>French Guiana</t>
  </si>
  <si>
    <t>French Polynesia</t>
  </si>
  <si>
    <t>French Southern Terr.</t>
  </si>
  <si>
    <t>Gabon</t>
  </si>
  <si>
    <t>Gambia, the</t>
  </si>
  <si>
    <t>Georgia</t>
  </si>
  <si>
    <t>Germany</t>
  </si>
  <si>
    <t>Ghana</t>
  </si>
  <si>
    <t>Gibraltar</t>
  </si>
  <si>
    <t>Greece</t>
  </si>
  <si>
    <t>Greenland</t>
  </si>
  <si>
    <t>Grenada</t>
  </si>
  <si>
    <t>Guadeloupe</t>
  </si>
  <si>
    <t>Guam</t>
  </si>
  <si>
    <t>Guatemala</t>
  </si>
  <si>
    <t>Guernsey and Alderney</t>
  </si>
  <si>
    <t>Guiana, French</t>
  </si>
  <si>
    <t>Guinea</t>
  </si>
  <si>
    <t>Guinea-Bissau</t>
  </si>
  <si>
    <t>Guinea, Equatorial</t>
  </si>
  <si>
    <t>Guyana</t>
  </si>
  <si>
    <t>Haiti</t>
  </si>
  <si>
    <t>Heard &amp; McDonald Is.</t>
  </si>
  <si>
    <t>Holy See (Vatican)</t>
  </si>
  <si>
    <t>Honduras</t>
  </si>
  <si>
    <t>Hong Kong, (China)</t>
  </si>
  <si>
    <t>Hungary</t>
  </si>
  <si>
    <t>Iceland</t>
  </si>
  <si>
    <t>India</t>
  </si>
  <si>
    <t>Indonesia</t>
  </si>
  <si>
    <t>Iran, Islamic Republic of</t>
  </si>
  <si>
    <t>Iraq</t>
  </si>
  <si>
    <t>Ireland</t>
  </si>
  <si>
    <t>Israel</t>
  </si>
  <si>
    <t>Italy</t>
  </si>
  <si>
    <t>Ivory Coast (Cote d'Ivoire)</t>
  </si>
  <si>
    <t>Jamaica</t>
  </si>
  <si>
    <t>Japan</t>
  </si>
  <si>
    <t>Jersey</t>
  </si>
  <si>
    <t>Jordan</t>
  </si>
  <si>
    <t>Kazakhstan</t>
  </si>
  <si>
    <t>Kenya</t>
  </si>
  <si>
    <t>Kiribati</t>
  </si>
  <si>
    <t>Korea Dem. People's Rep.</t>
  </si>
  <si>
    <t>Korea, (South) Republic of</t>
  </si>
  <si>
    <t>Kosovo</t>
  </si>
  <si>
    <t>Kuwait</t>
  </si>
  <si>
    <t>Kyrgyzstan</t>
  </si>
  <si>
    <t>Lao People's Dem. Rep.</t>
  </si>
  <si>
    <t>Latvia</t>
  </si>
  <si>
    <t>Lebanon</t>
  </si>
  <si>
    <t>Lesotho</t>
  </si>
  <si>
    <t>Liberia</t>
  </si>
  <si>
    <t>Libyan Arab Jamahiriya</t>
  </si>
  <si>
    <t>Liechtenstein</t>
  </si>
  <si>
    <t>Lithuania</t>
  </si>
  <si>
    <t>Luxembourg</t>
  </si>
  <si>
    <t>Macao, (China)</t>
  </si>
  <si>
    <t>Macedonia, TFYR</t>
  </si>
  <si>
    <t>Madagascar</t>
  </si>
  <si>
    <t>Malawi</t>
  </si>
  <si>
    <t>Malaysia</t>
  </si>
  <si>
    <t>Maldives</t>
  </si>
  <si>
    <t>Mali</t>
  </si>
  <si>
    <t>Malta</t>
  </si>
  <si>
    <t>Man, Isle of</t>
  </si>
  <si>
    <t>Marshall Islands</t>
  </si>
  <si>
    <t>Martinique (FR)</t>
  </si>
  <si>
    <t>Mauritania</t>
  </si>
  <si>
    <t>Mauritius</t>
  </si>
  <si>
    <t>Mayotte (FR)</t>
  </si>
  <si>
    <t>Mexico</t>
  </si>
  <si>
    <t>Micronesia, Fed. States of</t>
  </si>
  <si>
    <t>Middle East</t>
  </si>
  <si>
    <t>Moldova, Republic of</t>
  </si>
  <si>
    <t>Monaco</t>
  </si>
  <si>
    <t>Mongolia</t>
  </si>
  <si>
    <t>Montenegro</t>
  </si>
  <si>
    <t>Montserrat</t>
  </si>
  <si>
    <t>Morocco</t>
  </si>
  <si>
    <t>Mozambique</t>
  </si>
  <si>
    <t>Myanmar (ex-Burma)</t>
  </si>
  <si>
    <t>Namibia</t>
  </si>
  <si>
    <t>Nauru</t>
  </si>
  <si>
    <t>Nepal</t>
  </si>
  <si>
    <t>Netherlands</t>
  </si>
  <si>
    <t>Netherlands Antilles</t>
  </si>
  <si>
    <t>New Caledonia</t>
  </si>
  <si>
    <t>New Zealand</t>
  </si>
  <si>
    <t>Nicaragua</t>
  </si>
  <si>
    <t>Niger</t>
  </si>
  <si>
    <t>Nigeria</t>
  </si>
  <si>
    <t>Niue</t>
  </si>
  <si>
    <t>Norfolk Island</t>
  </si>
  <si>
    <t>North America</t>
  </si>
  <si>
    <t>Northern Mariana Islands</t>
  </si>
  <si>
    <t>Norway</t>
  </si>
  <si>
    <t>Oceania</t>
  </si>
  <si>
    <t>Oman</t>
  </si>
  <si>
    <t>Pakistan</t>
  </si>
  <si>
    <t>Palau</t>
  </si>
  <si>
    <t>Palestinian Territory</t>
  </si>
  <si>
    <t>Panama</t>
  </si>
  <si>
    <t>Papua New Guinea</t>
  </si>
  <si>
    <t>Paraguay</t>
  </si>
  <si>
    <t>Peru</t>
  </si>
  <si>
    <t>Philippines</t>
  </si>
  <si>
    <t>Pitcairn Island</t>
  </si>
  <si>
    <t>Poland</t>
  </si>
  <si>
    <t>Portugal</t>
  </si>
  <si>
    <t>Puerto Rico</t>
  </si>
  <si>
    <t>Qatar</t>
  </si>
  <si>
    <t>Reunion (FR)</t>
  </si>
  <si>
    <t>Romania</t>
  </si>
  <si>
    <t>Russia (Russian Fed.)</t>
  </si>
  <si>
    <t>Rwanda</t>
  </si>
  <si>
    <t>Sahara, Western</t>
  </si>
  <si>
    <t>Saint Barthelemy (FR)</t>
  </si>
  <si>
    <t>Saint Helena (UK)</t>
  </si>
  <si>
    <t>Saint Kitts and Nevis</t>
  </si>
  <si>
    <t>Saint Lucia</t>
  </si>
  <si>
    <t>Saint Martin (FR)</t>
  </si>
  <si>
    <t>S Pierre &amp; Miquelon(FR)</t>
  </si>
  <si>
    <t>S Vincent &amp;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</si>
  <si>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</si>
  <si>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</si>
  <si>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</si>
  <si>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</si>
  <si>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</si>
  <si>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</si>
  <si>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</si>
  <si>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</si>
  <si>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</si>
  <si>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</si>
  <si>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</si>
  <si>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</si>
  <si>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</si>
  <si>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</si>
  <si>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America</t>
  </si>
  <si>
    <t>S.George &amp; S.Sandwich</t>
  </si>
  <si>
    <t>South Sudan</t>
  </si>
  <si>
    <t>Spain</t>
  </si>
  <si>
    <t>Sri Lanka (ex-Ceilan)</t>
  </si>
  <si>
    <t>Sudan</t>
  </si>
  <si>
    <t>Suriname</t>
  </si>
  <si>
    <t>Svalbard &amp; Jan Mayen Is.</t>
  </si>
  <si>
    <t>Swaziland</t>
  </si>
  <si>
    <t>Sweden</t>
  </si>
  <si>
    <t>Switzerland</t>
  </si>
  <si>
    <t>Syrian Arab Republic</t>
  </si>
  <si>
    <t>Taiwan</t>
  </si>
  <si>
    <t>Tajikistan</t>
  </si>
  <si>
    <t>Tanzania, United Rep. of</t>
  </si>
  <si>
    <t>Thailand</t>
  </si>
  <si>
    <t>Timor-Leste (East Timor)</t>
  </si>
  <si>
    <t>Togo</t>
  </si>
  <si>
    <t>Tokelau</t>
  </si>
  <si>
    <t>Tonga</t>
  </si>
  <si>
    <t>Trinidad &amp; Tobago</t>
  </si>
  <si>
    <t>Tunisia</t>
  </si>
  <si>
    <t>Turkey</t>
  </si>
  <si>
    <t>Turkmenistan</t>
  </si>
  <si>
    <t>Turks and Caicos Is.</t>
  </si>
  <si>
    <t>Tuvalu</t>
  </si>
  <si>
    <t>Uganda</t>
  </si>
  <si>
    <t>Ukraine</t>
  </si>
  <si>
    <t>United Arab Emirates</t>
  </si>
  <si>
    <t>United Kingdom</t>
  </si>
  <si>
    <t>United States</t>
  </si>
  <si>
    <t>US Minor Outlying Isl.</t>
  </si>
  <si>
    <t>Uruguay</t>
  </si>
  <si>
    <t>Uzbekistan</t>
  </si>
  <si>
    <t>Vanuatu</t>
  </si>
  <si>
    <t>Vatican (Holy See)</t>
  </si>
  <si>
    <t>Venezuela</t>
  </si>
  <si>
    <t>Viet Nam</t>
  </si>
  <si>
    <t>Virgin Islands, British</t>
  </si>
  <si>
    <t>Virgin Islands, U.S.</t>
  </si>
  <si>
    <t>Wallis and Futuna</t>
  </si>
  <si>
    <t>Western Sahara</t>
  </si>
  <si>
    <t>Yemen</t>
  </si>
  <si>
    <t>Zambia</t>
  </si>
  <si>
    <t>Zimbabwe</t>
  </si>
  <si>
    <r>
      <t>OTHER IMPORTANT INFORMATION
(</t>
    </r>
    <r>
      <rPr>
        <sz val="11"/>
        <color theme="1"/>
        <rFont val="Calibri"/>
        <family val="2"/>
        <scheme val="minor"/>
      </rPr>
      <t>please include in REMARKS</t>
    </r>
    <r>
      <rPr>
        <b/>
        <sz val="11"/>
        <color theme="1"/>
        <rFont val="Calibri"/>
        <family val="2"/>
        <scheme val="minor"/>
      </rPr>
      <t>)</t>
    </r>
  </si>
  <si>
    <t>COMPONENTS</t>
  </si>
  <si>
    <t>ACCOMPLISHED ACTIVITIES</t>
  </si>
  <si>
    <t>PENDING ACTIVITIES</t>
  </si>
  <si>
    <t>(You may select your country's name from the drop-down list)</t>
  </si>
  <si>
    <t>Pending</t>
  </si>
  <si>
    <t>COMPONENT</t>
  </si>
  <si>
    <t>IEC</t>
  </si>
  <si>
    <t>CRITICAL ACTIVITIES ACCOMPLISHED</t>
  </si>
  <si>
    <t>STAGE COMPLETED?</t>
  </si>
  <si>
    <t>STAGE SUMMARY</t>
  </si>
  <si>
    <t>ACTIVITY SUMMARY</t>
  </si>
  <si>
    <t>A case definition consistent with OIE for animal rabies is available</t>
  </si>
  <si>
    <t>A case definition consistent with WHO for human rabies is available</t>
  </si>
  <si>
    <t>Contacts with an international rabies reference laboratory or international collaborating/reference center are established</t>
  </si>
  <si>
    <t xml:space="preserve">Several rabies suspect samples of animals or humans are submitted to a national laboratory and analysed by an internationally recommended method  </t>
  </si>
  <si>
    <t xml:space="preserve">At least one rabies suspect sample of animals or humans is submitted to an international rabies reference laboratory for confirmation </t>
  </si>
  <si>
    <t xml:space="preserve">The national authority reports at least one confirmed rabies case to WHO or OIE </t>
  </si>
  <si>
    <t xml:space="preserve">Result of rabies sample(s) are shared appropriately with local and national authorities </t>
  </si>
  <si>
    <t>There is a legal framework relevant to rabies prevention and control</t>
  </si>
  <si>
    <t xml:space="preserve">If there is a legal framework, the framework has been reviewed to determine if it is adequate.  </t>
  </si>
  <si>
    <t xml:space="preserve">Rabies is made a notifiable disease in animals </t>
  </si>
  <si>
    <t xml:space="preserve">Rabies is made a notifiable disease in humans </t>
  </si>
  <si>
    <t>Legislation includes compulsory rabies vaccination of dogs or proposed if not in place</t>
  </si>
  <si>
    <t>Legislation includes measures for outbreak response</t>
  </si>
  <si>
    <t xml:space="preserve">Reporting of dog rabies from local to national level </t>
  </si>
  <si>
    <t>Reporting of human rabies from local to national level</t>
  </si>
  <si>
    <t>Dog rabies data analysis capacity at the national level has been established</t>
  </si>
  <si>
    <t>Human rabies data analysis capacity at the national level has been established</t>
  </si>
  <si>
    <t>Dog bite reporting and documentation have been reviewed and data compiled</t>
  </si>
  <si>
    <t>Communications situation and needs (KAP, training needs, stakeholder analysis) assessed at pilot level</t>
  </si>
  <si>
    <t>Target audiences identified for public, professional and advocacy communications (at-risk communities, dog owners, health professionals, at-risk community leaders/authorities, politicians)</t>
  </si>
  <si>
    <t>A rabies communication plan developed for public, professional and advocacy target audiences</t>
  </si>
  <si>
    <t xml:space="preserve">Training or refresher courses on rabies initiated for professionals in human and animal health </t>
  </si>
  <si>
    <t>Dog rabies vaccines are available in the country</t>
  </si>
  <si>
    <t xml:space="preserve">Dog vaccination is initiated in some parts or pilot areas of the country </t>
  </si>
  <si>
    <t xml:space="preserve">Other rabies control activities such as IBCM, dog population management have been implemented (at least in pilot areas) </t>
  </si>
  <si>
    <t>Vaccines for human rabies prophylaxis are available in the country</t>
  </si>
  <si>
    <t>A first assessment on access to PEP (and PreP) has been carried out</t>
  </si>
  <si>
    <t>Stakeholder consultations held within the last 3 years</t>
  </si>
  <si>
    <t>Intersectoral rabies task force, committee or working group established at local or national level and meeting at least twice a year</t>
  </si>
  <si>
    <t>Based on pilot area experience, a short term rabies action plan has been developed and endorsed by relevant stakeholders at local / national level</t>
  </si>
  <si>
    <t>The animal rabies case definition has been reviewed and endorsed (intersectoral approach)</t>
  </si>
  <si>
    <t>The human rabies case definition has been reviewed and endorsed (intersectoral approach)</t>
  </si>
  <si>
    <t xml:space="preserve">Legal frameworks updated to include specifications on compulsory vaccination of dogs and international movement of animals. </t>
  </si>
  <si>
    <t>Establishment of linked human and animal rabies surveillance systems, including agreed SOPs</t>
  </si>
  <si>
    <t xml:space="preserve">Human rabies surveillance systems, including feedback mechanism, coordinated between administrative levels (national, province, district, municipal, etc.) </t>
  </si>
  <si>
    <t>Animal rabies surveillance systems, including feedback mechanism, coordinated between administrative levels (national, province, district, municipal, etc.)</t>
  </si>
  <si>
    <t>Information on the epidemiology of rabies is regularly shared with all stakeholders</t>
  </si>
  <si>
    <t xml:space="preserve">Capacity for sample collection and transportation has been established </t>
  </si>
  <si>
    <t>Routine laboratory diagnosis of animal rabies cases in country</t>
  </si>
  <si>
    <t>WHO pre-qualified human rabies vaccines available and accessible in most parts of the country</t>
  </si>
  <si>
    <t>Supply and access to WHO pre-qualified human rabies vaccines for PrEP for professionals at risk ensured throughout the pilot areas</t>
  </si>
  <si>
    <t>Any use of human biologics not WHO-pre-qualified is being phased out (e.g. nerve tissue vaccines, low quality vaccines)</t>
  </si>
  <si>
    <t>IBCM SOPs agreed, including sharing of information between sectors</t>
  </si>
  <si>
    <t xml:space="preserve">SOPs for the observation of dogs involved in biting incidents available </t>
  </si>
  <si>
    <t>Rabies awareness campaigns including responsible dog ownership have been expanded to more areas</t>
  </si>
  <si>
    <t>Refinement of strategy based on current dog ecology and KAP surveys</t>
  </si>
  <si>
    <t xml:space="preserve">Rabies communication plan reviewed and updated </t>
  </si>
  <si>
    <t>Public awareness and sensitization campaigns are tailored to specific target groups (e.g. community leaders, authorities and health professionals, World Rabies Day Activities).</t>
  </si>
  <si>
    <t>Training of human and animal health personnel has been conducted in most parts of the country</t>
  </si>
  <si>
    <t>A national strategy and programme for rabies prevention, control and eventual elimination has been  drafted and shared with all relevant stakeholders</t>
  </si>
  <si>
    <t xml:space="preserve">Government resources identified and allocated in support of the national rabies control strategy and programme  </t>
  </si>
  <si>
    <t>Contribution and role of  private sector clarified and shared with other stakeholders</t>
  </si>
  <si>
    <t>Access to laboratory diagnosis is available throughout the country  for animal samples (and if possible also for human samples)</t>
  </si>
  <si>
    <t>Regular characterization and analysis of circulating rabies virus variants by a national or international laboratory</t>
  </si>
  <si>
    <t xml:space="preserve">Conduct field investigations for all suspected human rabies cases </t>
  </si>
  <si>
    <t>Epidemiological evidence available to rule out dog- transmitted human rabies cases</t>
  </si>
  <si>
    <t>Conduct field investigations and laboratory confirmation for all suspected rabies outbreaks in dogs</t>
  </si>
  <si>
    <t xml:space="preserve">Initiate collection of local or national health economic data on rabies control to make the case for rabies control investment </t>
  </si>
  <si>
    <t>Expand health economic studies to support further prioritization within the national rabies control programme</t>
  </si>
  <si>
    <t>WHO pre-qualified Pre- and Post- Exposure Prophylaxis available and accessible to high risk and exposed individuals throughout the country</t>
  </si>
  <si>
    <t>Capacity to conduct field investigations and planned outbreak response for animal and human rabies cases is available in the entire country</t>
  </si>
  <si>
    <t>Sufficient facilities for observation of rabies-suspected dogs established and comply with international animal welfare regulations</t>
  </si>
  <si>
    <t>Identification of potential rabies free zones where canine variant cases is absent for at least a 2 year period</t>
  </si>
  <si>
    <t xml:space="preserve">Mass dog vaccination campaigns (at least 70% of the total dog population) are conducted according to the national rabies strategy </t>
  </si>
  <si>
    <t>Post-vaccination surveys in dogs to evaluate vaccination coverage</t>
  </si>
  <si>
    <t>Declaration of  dog-transmitted rabies free zones publicized</t>
  </si>
  <si>
    <t>Promote responsible dog ownership together with rabies awareness campaigns</t>
  </si>
  <si>
    <t xml:space="preserve">Strengthen public awareness campaigns to advocate dog vaccination to leaders and authorities </t>
  </si>
  <si>
    <t>Communication plan on rabies elimination is implemented</t>
  </si>
  <si>
    <t xml:space="preserve">Refinement of national strategy based on monitoring and evaluation </t>
  </si>
  <si>
    <t>Maintenance of existing surveillance activities, including ongoing laboratory investigation, for all suspected cases in dogs in the country</t>
  </si>
  <si>
    <t>Maintenance of existing surveillance activities for all suspected cases in humans in the country</t>
  </si>
  <si>
    <t>Epidemiological data from routine surveillance of all animals (working animals, livestock and wildlife) used to refine the national rabies strategy</t>
  </si>
  <si>
    <t>Dog vaccination campaigns are maintained in zones where dog rabies is still present or where otherwise justified (e.g. risk of introduction)</t>
  </si>
  <si>
    <t>Freedom from dog-transmitted rabies in the entire country verified by the absence of canine variant cases for at least a 2 year period</t>
  </si>
  <si>
    <t>Measures to prevent re-introduction applied in designated rabies free zones including dialogue with neighbouring countries.</t>
  </si>
  <si>
    <t>Emergency response/contingency plan to any case of animal rabies involving a canine variant developed in preparation of the post elimination phase</t>
  </si>
  <si>
    <t>Declaration of national dog-transmitted rabies freedom publicized</t>
  </si>
  <si>
    <t>Awareness programmes focusing on maintenance of freedom from dog and dog transmitted human rabies</t>
  </si>
  <si>
    <t>On-going surveillance system for rabies maintained</t>
  </si>
  <si>
    <t>On-going laboratory investigation of all suspected cases in domestic and wild animal species in the country</t>
  </si>
  <si>
    <t xml:space="preserve">Dog population management and responsible dog ownership campaigns are continued </t>
  </si>
  <si>
    <t xml:space="preserve">Based on risk assessment, dog vaccination campaigns are maintained where justified </t>
  </si>
  <si>
    <t>Modified protocols for PEP administration for rabies free areas implemented</t>
  </si>
  <si>
    <t>Specimen referral</t>
  </si>
  <si>
    <t>Laboratory capacity and testing</t>
  </si>
  <si>
    <r>
      <t xml:space="preserve">Prevention and Control
</t>
    </r>
    <r>
      <rPr>
        <i/>
        <sz val="11"/>
        <color theme="1"/>
        <rFont val="Calibri"/>
        <family val="2"/>
        <scheme val="minor"/>
      </rPr>
      <t xml:space="preserve">    Total number of activities = 25</t>
    </r>
  </si>
  <si>
    <t>LEG</t>
  </si>
  <si>
    <t>LAB</t>
  </si>
  <si>
    <t>DCA</t>
  </si>
  <si>
    <t>CCI</t>
  </si>
  <si>
    <t>PCO</t>
  </si>
  <si>
    <t xml:space="preserve">Public awareness activities on rabies prevention, dog bite management and dog vaccination initiated (e.g. WRD)  </t>
  </si>
  <si>
    <t xml:space="preserve">Rabies diagnostic capacity has been established in at least one national laboratory </t>
  </si>
  <si>
    <t>Dog population management and responsible dog ownership campaigns are continued</t>
  </si>
  <si>
    <t>Based on risk assessment, dog vaccination campaigns are maintained where justified</t>
  </si>
  <si>
    <r>
      <t xml:space="preserve">Cross-cutting issues
</t>
    </r>
    <r>
      <rPr>
        <sz val="11"/>
        <color theme="1"/>
        <rFont val="Calibri"/>
        <family val="2"/>
        <scheme val="minor"/>
      </rPr>
      <t xml:space="preserve">       </t>
    </r>
    <r>
      <rPr>
        <i/>
        <sz val="11"/>
        <color theme="1"/>
        <rFont val="Calibri"/>
        <family val="2"/>
        <scheme val="minor"/>
      </rPr>
      <t xml:space="preserve"> Total number of activities = 12</t>
    </r>
  </si>
  <si>
    <t>RULES FOR STAGE PROGRESSION</t>
  </si>
  <si>
    <t>RULE</t>
  </si>
  <si>
    <t>SCORE</t>
  </si>
  <si>
    <t>All critical activities (see hidden Key Activities worksheet) accomplished</t>
  </si>
  <si>
    <t>Not all but at least 1 critical activity checked, AND 50% +1 of all activities checked</t>
  </si>
  <si>
    <t>+ 0.5</t>
  </si>
  <si>
    <t>+ 1</t>
  </si>
  <si>
    <t>+ 0</t>
  </si>
  <si>
    <t>No critical activity accomplished</t>
  </si>
  <si>
    <t>At least 1 critical activity checked, AND 50% or less of all activities checked</t>
  </si>
  <si>
    <t>Year of last reported rabies case</t>
  </si>
  <si>
    <t>Year of most recent specimen referral;
Name of international rabies reference laboratory</t>
  </si>
  <si>
    <t>Name and location of laboratories</t>
  </si>
  <si>
    <t>Main messages, intended audience and areas covered</t>
  </si>
  <si>
    <t>Areas covered</t>
  </si>
  <si>
    <r>
      <t>OTHER IMPORTANT INFORMATION
(</t>
    </r>
    <r>
      <rPr>
        <sz val="11"/>
        <color theme="1"/>
        <rFont val="Calibri"/>
        <family val="2"/>
        <scheme val="minor"/>
      </rPr>
      <t>please include in REMARKS</t>
    </r>
    <r>
      <rPr>
        <b/>
        <sz val="11"/>
        <color theme="1"/>
        <rFont val="Calibri"/>
        <family val="2"/>
        <scheme val="minor"/>
      </rPr>
      <t>)</t>
    </r>
  </si>
  <si>
    <t>Areas available and accessible</t>
  </si>
  <si>
    <t>Briefly describe post-vaccination survey</t>
  </si>
  <si>
    <t>Agencies of personnel involved in field investigations and outbreak response</t>
  </si>
  <si>
    <t>Names of rabies free zones</t>
  </si>
  <si>
    <t>Agencies involved</t>
  </si>
  <si>
    <t>Agencies of stakeholders involved</t>
  </si>
  <si>
    <t>Agencies of members of task force</t>
  </si>
  <si>
    <t>PENDING</t>
  </si>
  <si>
    <t>50% or more of the critical activities checked</t>
  </si>
  <si>
    <t xml:space="preserve">Public declaration of national dog-transmitted rabies freedom </t>
  </si>
  <si>
    <t>There is a national legal framework relevant to rabies prevention and control</t>
  </si>
  <si>
    <t xml:space="preserve">Human rabies surveillance systems, including feedback mechanism, are functioning and coordinated between administrative levels (national, province, district, municipal, etc.) </t>
  </si>
  <si>
    <t>Animal rabies surveillance systems, including feedback mechanism, are functioning and coordinated between administrative levels (national, province, district, municipal, etc.)</t>
  </si>
  <si>
    <t>Dog rabies vaccines are available in at least one location in the country</t>
  </si>
  <si>
    <t>Vaccines for human rabies prophylaxis are available in available in some parts of the country</t>
  </si>
  <si>
    <t>Stakeholder consultations held within the last 3 years at the national level</t>
  </si>
  <si>
    <t>CROSS CUTTING ISSUES</t>
  </si>
  <si>
    <t>STAGE LEGEND</t>
  </si>
  <si>
    <t xml:space="preserve">
</t>
  </si>
  <si>
    <t>HUMAN HEALTH:</t>
  </si>
  <si>
    <t>ANIMAL HEALTH:</t>
  </si>
  <si>
    <t>Country:</t>
  </si>
  <si>
    <t>Prepared by:</t>
  </si>
  <si>
    <t>Designation:</t>
  </si>
  <si>
    <t>Office:</t>
  </si>
  <si>
    <t>Date prepared:</t>
  </si>
  <si>
    <t>Reporting of all human or animal rabies testing results to relevant international database such as WHO or OIE</t>
  </si>
  <si>
    <t>Animal rabies diagnosis conducted in at least one national laboratory</t>
  </si>
  <si>
    <t>Public awareness</t>
  </si>
  <si>
    <t>Communications situation and needs assessed at pilot level</t>
  </si>
  <si>
    <t>Target audiences identified at pilot level (e.g. at-risk communities, dog owners, children)</t>
  </si>
  <si>
    <t>IEC plan developed and implemented at pilot level</t>
  </si>
  <si>
    <t>Broad public awareness messaging started at national level</t>
  </si>
  <si>
    <t>IEC plan implemented beyond pilot area</t>
  </si>
  <si>
    <t>IEC plan reviewed and updated</t>
  </si>
  <si>
    <t>IEC plan integrated into national rabies strategy and implemented at national level</t>
  </si>
  <si>
    <t>Main messages, intended audience</t>
  </si>
  <si>
    <t>Professional education</t>
  </si>
  <si>
    <t>Training needs assessed at pilot level</t>
  </si>
  <si>
    <t>To assist health professionals to understand rabies and communicate effectively with the public</t>
  </si>
  <si>
    <t>Relevant human and animal health professionals identified at pilot level</t>
  </si>
  <si>
    <t>Training plan developed at pilot level</t>
  </si>
  <si>
    <t>Training or refresher courses on rabies and public communication initiated for professionals in human and animal health at pilot level</t>
  </si>
  <si>
    <t>Participant organisations/agencies</t>
  </si>
  <si>
    <t>Advocacy</t>
  </si>
  <si>
    <t>Pilot program successes communicated to authorities/leaders in other parts of the country</t>
  </si>
  <si>
    <t>Main messages, audiences, areas covered</t>
  </si>
  <si>
    <t>Advocacy campaign to national leaders/authorities to ensure that national rabies strategy is created and properly resourced</t>
  </si>
  <si>
    <t>Main messages, audiences</t>
  </si>
  <si>
    <t>Public declaration of  human  rabies free zones</t>
  </si>
  <si>
    <t>Public declaration of national human rabies freedom</t>
  </si>
  <si>
    <t>Public sensitisation about DPM built in to rabies awareness campaigns in pilot areas</t>
  </si>
  <si>
    <t>Dog population studies and KAP surveys to determine size, turn-over and accessibility of dogs for vaccination have been conducted in pilot areas</t>
  </si>
  <si>
    <t>Dog population management has been implemented in pilot areas.</t>
  </si>
  <si>
    <t>Training or refresher courses on animal handling and sterilisation initiated for professionals in animal health in pilot areas</t>
  </si>
  <si>
    <t>Veterinary and animal technician training completed across most of country</t>
  </si>
  <si>
    <t>Dog population management has been implemented nationwide</t>
  </si>
  <si>
    <t>DPO</t>
  </si>
  <si>
    <r>
      <t xml:space="preserve">Data collection and analysis
</t>
    </r>
    <r>
      <rPr>
        <i/>
        <sz val="11"/>
        <color theme="1"/>
        <rFont val="Calibri"/>
        <family val="2"/>
        <scheme val="minor"/>
      </rPr>
      <t xml:space="preserve">    Total number of activities = 21</t>
    </r>
  </si>
  <si>
    <t>OIE Terrestrial Animal Health Code</t>
  </si>
  <si>
    <t>WHO expert consultation on rabies</t>
  </si>
  <si>
    <t>3.1.7 Which laboratories are-available</t>
  </si>
  <si>
    <t>WHO collaborating centres</t>
  </si>
  <si>
    <t>OIE reference laboratories</t>
  </si>
  <si>
    <t>Simple-techniques-for animal brain-sampling</t>
  </si>
  <si>
    <t>Manual of Diagnostic Tests and Vaccines for Terrestrial Animals 2016</t>
  </si>
  <si>
    <t>WHO guidance on regulations for the transport of infectious substances</t>
  </si>
  <si>
    <t>3.2. Legislation</t>
  </si>
  <si>
    <t>3.2.3-Why-does-rabies-need-to-be-notifiable</t>
  </si>
  <si>
    <t>3.1.3-Infrastructure-surveillance</t>
  </si>
  <si>
    <t xml:space="preserve">Challenges of animal health information systems and surveillance for animal diseases and zoonoses </t>
  </si>
  <si>
    <t>Zoonotic diseases : a guide to establishing collaboration</t>
  </si>
  <si>
    <t>5.3.1-Rabies-surveillance</t>
  </si>
  <si>
    <t>3.1.8 Minimum laboratory requirements</t>
  </si>
  <si>
    <t xml:space="preserve">OIE Manual of Diagnostic Tests and Vaccines  for Terrestrial Animals  </t>
  </si>
  <si>
    <t xml:space="preserve"> Laboratory biorisk management/</t>
  </si>
  <si>
    <t>Examples of KAP surveys</t>
  </si>
  <si>
    <t>Communication-plan</t>
  </si>
  <si>
    <t>5.3-Who-do-we-need-to-train</t>
  </si>
  <si>
    <t>GARC Education Platform</t>
  </si>
  <si>
    <t>5.4.7-Awareness-campaign</t>
  </si>
  <si>
    <t>World Rabies Day</t>
  </si>
  <si>
    <t>5.5-What-are-we-going-to-do-human-component</t>
  </si>
  <si>
    <t>5.4-What-are-we-going-to-do-dog-component</t>
  </si>
  <si>
    <t>5.4.1-estimate the number of dogs</t>
  </si>
  <si>
    <t>3.1-Infrastructure</t>
  </si>
  <si>
    <t>5.5.3-human-biologics</t>
  </si>
  <si>
    <t>Human-vaccination-supply</t>
  </si>
  <si>
    <t>Operational-activities</t>
  </si>
  <si>
    <t>2. Roles-and-Responsibilities</t>
  </si>
  <si>
    <t>5.1-What-do-we-need-to-know-before</t>
  </si>
  <si>
    <t>1.8-What-measures-are-available</t>
  </si>
  <si>
    <t>3.3-Costs-and-Funding</t>
  </si>
  <si>
    <t>3.2.9-How-to-make-rabies-notifiable</t>
  </si>
  <si>
    <t>General-guide-on-veterinary legislation</t>
  </si>
  <si>
    <t>3.2.11- laws-and-by-laws</t>
  </si>
  <si>
    <t>5.1.1-epidemiology-of-rabies</t>
  </si>
  <si>
    <t>WHO International Health Regulations</t>
  </si>
  <si>
    <t>Laboratory biorisk management</t>
  </si>
  <si>
    <t xml:space="preserve">OIE Manual of Diagnostic Tests and Vaccines  for Terrestrial Animals </t>
  </si>
  <si>
    <t>WHO vaccines position papers</t>
  </si>
  <si>
    <t>WHO prequalified vaccines list</t>
  </si>
  <si>
    <t>OIE terrestrial-manual</t>
  </si>
  <si>
    <t xml:space="preserve">Sectors involved. </t>
  </si>
  <si>
    <t>Guidelines-animal-shelters</t>
  </si>
  <si>
    <t>5.4.16- dog-population-management</t>
  </si>
  <si>
    <t>Knowledge-Attitude-Practice</t>
  </si>
  <si>
    <t>Components-of-a-successful-rabies-programme</t>
  </si>
  <si>
    <t>2.3 Animal rabies surveillance</t>
  </si>
  <si>
    <t xml:space="preserve">2.2 Human rabies surveillance </t>
  </si>
  <si>
    <t>Public-health-and-economic-burden-of rabies</t>
  </si>
  <si>
    <t>Health economic studies on rabies</t>
  </si>
  <si>
    <t>3.1.8-laboratory diagnosis</t>
  </si>
  <si>
    <t xml:space="preserve">WHO collaborating centres  </t>
  </si>
  <si>
    <t>FAO reference centre</t>
  </si>
  <si>
    <t>Comparing-PEP-costs</t>
  </si>
  <si>
    <t>5.4.17 Keeping an area rabies-free</t>
  </si>
  <si>
    <t>Identification of potential rabies free zones where canine variant cases are absent for at least a 2 year period</t>
  </si>
  <si>
    <t>5.4.13-Vaccination campaign-coverage</t>
  </si>
  <si>
    <t>5.6-Evaluation</t>
  </si>
  <si>
    <t>5.7.1-Sustainability</t>
  </si>
  <si>
    <t xml:space="preserve">5.4.20 Reintroduction response </t>
  </si>
  <si>
    <t>5.4.17-successful-maintenance</t>
  </si>
  <si>
    <t>Guidelines-dog-population-management</t>
  </si>
  <si>
    <t>Guidelines on human prophylaxis</t>
  </si>
  <si>
    <t>6. Reporting of rabies data</t>
  </si>
  <si>
    <t>3.6 Human samples</t>
  </si>
  <si>
    <t>WHO Collaborating Centres and OIE Reference Laboratories</t>
  </si>
  <si>
    <t>4.2.3 Understanding who needs to be involved</t>
  </si>
  <si>
    <t>5.4.16 Dog population management tools</t>
  </si>
  <si>
    <t xml:space="preserve"> 6. Reporting of rabies data</t>
  </si>
  <si>
    <t>6.7 International databases</t>
  </si>
  <si>
    <t>2.2 Human rabies surveillance</t>
  </si>
  <si>
    <t>4. Laboratory rabies diagnosis</t>
  </si>
  <si>
    <t>GARC Animal Handling and Vaccination course</t>
  </si>
  <si>
    <t>Monitoring and evaluation of dog population management programmes</t>
  </si>
  <si>
    <t>Rabies Blueprint references and other links</t>
  </si>
  <si>
    <t>Name of national laboratory;
Laboratory test used</t>
  </si>
  <si>
    <t>Advocacy stakeholder analysis done at pilot level and target audiences identified</t>
  </si>
  <si>
    <t>Challenges of animal health information systems and surveillance for animal diseases and zoonoses</t>
  </si>
  <si>
    <t>DPM strategy finalized</t>
  </si>
  <si>
    <t>Stakeholders involved, how this integrates with rabies control strategy. Studies and surveys from PCO need to be completed before this item.</t>
  </si>
  <si>
    <t>Humane animal catching and handling, surgical sterilisation</t>
  </si>
  <si>
    <t xml:space="preserve">Total number of activities = 7
</t>
  </si>
  <si>
    <t xml:space="preserve">Total number of activities = 20
</t>
  </si>
  <si>
    <t>Zoonotic diseases: A guide to collaboration</t>
  </si>
  <si>
    <t xml:space="preserve">Several rabies suspect samples of animals or humans are submitted to a national laboratory and analysed </t>
  </si>
  <si>
    <t>Twice yearly rabies suspect samples of animals or humans are submitted to a international laboratory and analysed</t>
  </si>
  <si>
    <r>
      <t xml:space="preserve">Laboratory diagnosis
</t>
    </r>
    <r>
      <rPr>
        <sz val="11"/>
        <color theme="1"/>
        <rFont val="Calibri"/>
        <family val="2"/>
        <scheme val="minor"/>
      </rPr>
      <t xml:space="preserve">    </t>
    </r>
    <r>
      <rPr>
        <i/>
        <sz val="11"/>
        <color theme="1"/>
        <rFont val="Calibri"/>
        <family val="2"/>
        <scheme val="minor"/>
      </rPr>
      <t>Total number of activities = 12</t>
    </r>
  </si>
  <si>
    <r>
      <t xml:space="preserve">Information, Education, Communication
</t>
    </r>
    <r>
      <rPr>
        <sz val="11"/>
        <color theme="1"/>
        <rFont val="Calibri"/>
        <family val="2"/>
        <scheme val="minor"/>
      </rPr>
      <t xml:space="preserve">   </t>
    </r>
    <r>
      <rPr>
        <i/>
        <sz val="11"/>
        <color theme="1"/>
        <rFont val="Calibri"/>
        <family val="2"/>
        <scheme val="minor"/>
      </rPr>
      <t xml:space="preserve"> Total number of activities = 21</t>
    </r>
  </si>
  <si>
    <t xml:space="preserve">Total number of activities = 6
</t>
  </si>
  <si>
    <t>Drafting an advocacy strategy</t>
  </si>
  <si>
    <t>Expand health economic data analysis to support further prioritization within the national rabies control programme</t>
  </si>
  <si>
    <t>EDUCATION / COMMUNICATIONS:</t>
  </si>
  <si>
    <t>(Click on the button to open the calendar)</t>
  </si>
  <si>
    <t>ACTIVITY</t>
  </si>
  <si>
    <t>The national authority reports at least one confirmed rabies case to WHO or OIE</t>
  </si>
  <si>
    <t>At least one rabies suspect sample of animals or humans is submitted to an international rabies reference laboratory for confirmation</t>
  </si>
  <si>
    <t>Reporting of dog rabies from local to national level</t>
  </si>
  <si>
    <t>Rabies diagnostic capacity has been established in at least one national laboratory</t>
  </si>
  <si>
    <t>Rabies is made a notifiable disease in animals</t>
  </si>
  <si>
    <t>Rabies is made a notifiable disease in humans</t>
  </si>
  <si>
    <t xml:space="preserve">Government resources identified and allocated in support of the national rabies control strategy and programme </t>
  </si>
  <si>
    <t>Legal frameworks updated to include specifications on compulsory vaccination of dogs and international movement of animals.</t>
  </si>
  <si>
    <t>Conduct field investigations for all suspected human rabies cases</t>
  </si>
  <si>
    <t>Mass dog vaccination campaigns (at least 70% of the total dog population) are conducted according to the national rabies strategy</t>
  </si>
  <si>
    <t>Public declaration of national dog-transmitted rabies freedom</t>
  </si>
  <si>
    <t>For example, through Knowledge, Attitudes and Practice survey, focus groups or other methods</t>
  </si>
  <si>
    <t>Main messages and intended audiences (e.g. responsible dog ownership, rabies and bite prevention and management, and any other relevant messages for audiences such as dog owners, teachers, children, etc.)</t>
  </si>
  <si>
    <t xml:space="preserve">To increase awareness about responsible dog ownership, rabies and bite prevention and management (through channels such as World Rabies Day, other health days, newspaper radio and television campaigns, and other channels)  </t>
  </si>
  <si>
    <t xml:space="preserve">For example, at-risk community leaders/authorities, politicians and other policy influencers and decision makers </t>
  </si>
  <si>
    <t xml:space="preserve">For example, data analysis infrastructure in place for other diseases/programmes, adequately trained staff, sufficient technology, etc. </t>
  </si>
  <si>
    <t>For example, data analysis infrastructure in place for other diseases/programmes, adequately trained staff, sufficient technology, etc.</t>
  </si>
  <si>
    <t>IEC plan* developed and implemented at pilot level</t>
  </si>
  <si>
    <t>* DEFINITIONS</t>
  </si>
  <si>
    <t>A structured plan for Information, Education and Communication (IEC) that has agreed objectives, audiences, messages, channels and timelines to increase awareness of rabies prevention and control. (See Blueprint links in SARE tool for guidance on creating a plan.)</t>
  </si>
  <si>
    <t>IEC Plan</t>
  </si>
  <si>
    <t>Advocacy plan* developed and implemented at pilot level</t>
  </si>
  <si>
    <t>Advocacy Plan</t>
  </si>
  <si>
    <t>A structured plan to make rabies prevention and control a priority among leaders, decision-makers and policy influencers. (See Blueprint links in SARE tool for guidance on creating a plan.)</t>
  </si>
  <si>
    <t>Advocacy stakeholder analysis* done at national level and target audiences identified</t>
  </si>
  <si>
    <t>Advocacy stakeholder analysis</t>
  </si>
  <si>
    <t>Identification of the people and organisations who play a role in rabies prevention and control, and determination of the most effective ways to help make rabies a priority for them.  (See Blueprint links in SARE tool for guidance on creating a plan.)</t>
  </si>
  <si>
    <t>A DPM* strategy and programme has been  drafted and shared with all relevant stakeholders in pilot areas</t>
  </si>
  <si>
    <t>* Dog Population Management</t>
  </si>
  <si>
    <t>Dog population management: Dog population management (DPM) is a multifaceted concept which aims to improve the health and  wellbeing of free-roaming dogs and reduce problems they may present, within which permanently  reducing the size or turnover rate of a dog population may be a goal (International Companion Animal Management Coalition, 2007). This goes far beyond dog population control which refers  to a program with the aim of reducing a dog population to a particular level and/or maintaining it  at that level and/or managing it in order to meet a predetermined objective (OIE, 2015a). Whilst  the former is usually practiced using humane approaches and long-term objectives, the latter has  often utilized inhumane methods with short-sighted goals.</t>
  </si>
  <si>
    <r>
      <t>DPM may be enacted for numerous animal welfare, public health or safety reasons associated  with dogs, including human bite injuries, secondary infections and death, the spread of rabies and  other zoonoses, noise and faecal contamination of the environment, traffic accidents, negative  publicity for the government or an impact on tourism (International Companion Animal  Management Coalition, 2007; Arluke and Atema, 2015; OIE, 2015a; World Animal Protection,  2015). Therefore, DPM programs can have one or more goals depending on the specific situation,  and will require a ‘One Health’ approach involving close collaboration between animal health,  human health and environmental sectors. A DPM program with potential to improve animal,  human and environmental health may increase motivation to tackle the issues and bring on board  more stakeholders to support efforts. (</t>
    </r>
    <r>
      <rPr>
        <i/>
        <sz val="11"/>
        <color theme="1"/>
        <rFont val="Calibri"/>
        <family val="2"/>
        <scheme val="minor"/>
      </rPr>
      <t>From new paper under review: The Role of Dog Population Managementin Rabies Elimination – Current Tools andthe Need for Improvements. Taylor, LH et al)</t>
    </r>
  </si>
  <si>
    <t>A first assessment* on access to PEP (and PreP) has been carried out</t>
  </si>
  <si>
    <t>* Definitions</t>
  </si>
  <si>
    <t>Assessment on access to PEP and PrEP</t>
  </si>
  <si>
    <t>Determination of the extent to which people can actually obtain post-exposure and pre-exposure treatment. This may differ from the availability of the vaccine, because other factors such as the cost and location of the vaccine influence access.</t>
  </si>
  <si>
    <t>Post-vaccination surveys in dogs</t>
  </si>
  <si>
    <t>Any survey conducted after a mass vaccination campaign has been implemented, and is used to determine the percentage of the dog population that has been vaccinated.</t>
  </si>
  <si>
    <t>IBCM</t>
  </si>
  <si>
    <t>Integrated Bite Case Management (IBCM) is a coordinated One Health approach to managing human dog bite cases, with the goal of improved communication and data sharing between the animal health and human health sectors following a bite case. It has a positive impact on animal rabies surveillance, identification of additional human exposures (bite cases), reduction in human rabies cases, and helps to target emergency canine vaccinations to areas where there are confirmed canine rabies cases.</t>
  </si>
  <si>
    <t xml:space="preserve">Integrated Bite Case Management (IBCM)* implemented (at least in pilot areas) </t>
  </si>
  <si>
    <t>Post-vaccination surveys* in dogs to evaluate vaccination coverage</t>
  </si>
  <si>
    <t>Standard Operating Procedures (SOPs) for coordinated action on reported outbreaks* have been created</t>
  </si>
  <si>
    <t>Coordinated action on reported outbreaks</t>
  </si>
  <si>
    <t xml:space="preserve">When an outbreak is reported, the human and animal health services need to work in collaboration to ensure that it is investigated and dealt with effectively. SOPs should be created so that everyone understands their roles in an outbreak. </t>
  </si>
  <si>
    <t>Animal rabies surveillance* system at the national level has been established</t>
  </si>
  <si>
    <t>Human rabies surveillance* system at the national level has been established</t>
  </si>
  <si>
    <t>*Definitions</t>
  </si>
  <si>
    <r>
      <t xml:space="preserve">Surveillance means the systematic ongoing collection, collation, and analysis of information related to human and animal </t>
    </r>
    <r>
      <rPr>
        <sz val="11"/>
        <color rgb="FF000000"/>
        <rFont val="Calibri"/>
        <family val="2"/>
        <scheme val="minor"/>
      </rPr>
      <t xml:space="preserve">health and the timely dissemination of information to those who need to know so that action can be taken. (Adapted from the OIE Terrestrial Animal Health Code 2010). It is the flow of data up to the national level and back down to the local level where activities are implemented. </t>
    </r>
  </si>
  <si>
    <t xml:space="preserve">Initiate collection of local or national health economic data* on rabies control to make the case for rabies control investment </t>
  </si>
  <si>
    <t>Health economics</t>
  </si>
  <si>
    <t xml:space="preserve">Health economics is the discipline of economics applied to the topic of health care. It helps with the analysis of decision-making by individuals, health care providers and governments with respect to health and health care. </t>
  </si>
  <si>
    <t>Stakeholder consultations in pilot areas to create a dog population management strategy</t>
  </si>
  <si>
    <t>Refinement of strategy based on current dog ecology or KAP surveys</t>
  </si>
  <si>
    <t xml:space="preserve">Intended audience and areas covered
</t>
  </si>
  <si>
    <t>Dog population management and responsible dog ownership campaigns are continued after elimination of human deaths due to dog rabies</t>
  </si>
  <si>
    <t>Dog population management and responsible dog ownership campaigns are continued as part of the post-elimination strategy</t>
  </si>
  <si>
    <r>
      <t xml:space="preserve">Dog population related issues
</t>
    </r>
    <r>
      <rPr>
        <sz val="11"/>
        <color theme="1"/>
        <rFont val="Calibri"/>
        <family val="2"/>
        <scheme val="minor"/>
      </rPr>
      <t xml:space="preserve">   </t>
    </r>
    <r>
      <rPr>
        <i/>
        <sz val="11"/>
        <color theme="1"/>
        <rFont val="Calibri"/>
        <family val="2"/>
        <scheme val="minor"/>
      </rPr>
      <t xml:space="preserve"> Total number of activities = 12</t>
    </r>
  </si>
  <si>
    <t xml:space="preserve">Total number of activities = 11
</t>
  </si>
  <si>
    <t>Vaccines for human rabies prophylaxis are available in one or more parts of the country</t>
  </si>
  <si>
    <t xml:space="preserve">Total number of activities = 42
</t>
  </si>
  <si>
    <t>Sufficient facilities/protocols for observation of rabies-suspected dogs established and comply with international animal welfare standards</t>
  </si>
  <si>
    <t>Reporting and documentation of humans bitten by dogs have been reviewed and data compiled</t>
  </si>
  <si>
    <t>Mention the years in which the studies were conducted</t>
  </si>
  <si>
    <t>Please describe the surveillance systems briefly, showing how data are shared. Note: Implementation of these linked measures is covered under 'Prevention and Control'</t>
  </si>
  <si>
    <t>Timeliness (e.g. monthly or real time) of reporting and feedback, feedback mechanisms established and stakeholders involved with clear reporting channels. (Follows on from establishment of data analysis capacity above)</t>
  </si>
  <si>
    <t>Stakeholders involved - for example, policy makers, educators, NGOs and other relevant individuals and organisations</t>
  </si>
  <si>
    <t>Data shared between human and animal sectors in real time and joint actions taken</t>
  </si>
  <si>
    <t>Please answer '1' only if you have adequate functional surveillance based on your answers for earlier stages.</t>
  </si>
  <si>
    <t>Rabies diagnostics functioning in at least one national laboratory</t>
  </si>
  <si>
    <t>Capacity for sample collection and transportation has been established and functioning</t>
  </si>
  <si>
    <t>Access to reliable laboratory diagnosis is available throughout the country  for animal samples (and if possible also for human samples)</t>
  </si>
  <si>
    <t>Names and locations of laboratories</t>
  </si>
  <si>
    <t>A national strategy and programme for rabies prevention, control and eventual elimination has been  drafted,  shared with all relevant stakeholders and finalised.</t>
  </si>
  <si>
    <t>Relevant legislation is enforced at the national level</t>
  </si>
  <si>
    <r>
      <t xml:space="preserve">Legislation
</t>
    </r>
    <r>
      <rPr>
        <sz val="11"/>
        <color theme="1"/>
        <rFont val="Calibri"/>
        <family val="2"/>
        <scheme val="minor"/>
      </rPr>
      <t xml:space="preserve">  </t>
    </r>
    <r>
      <rPr>
        <i/>
        <sz val="11"/>
        <color theme="1"/>
        <rFont val="Calibri"/>
        <family val="2"/>
        <scheme val="minor"/>
      </rPr>
      <t xml:space="preserve">  Total number of activities = 15</t>
    </r>
  </si>
  <si>
    <t xml:space="preserve">Total number of activities = 33
</t>
  </si>
  <si>
    <t>Ntegeyibizaza Samson</t>
  </si>
  <si>
    <t>Veterinary Doctor</t>
  </si>
  <si>
    <t>Rwanda Agriculture Board (RAB)/MINAGRI</t>
  </si>
  <si>
    <t>aproximately once a year, RAB has training sessions with farmers and discuss rabies knowledge, but no formal questionnaire has been administered.</t>
  </si>
  <si>
    <t>working with farmers and veterinary technicians only</t>
  </si>
  <si>
    <t>aproximately once a year, RAB has training sessions with farmers and discuss rabies knowledge, but no formal questionnaire has been administered. Also a one cow/poor family program that trains families on zoonotic diseases and rabies before they are given the cow.</t>
  </si>
  <si>
    <t>working with farmers and veterinary technicians only; households in the one cow/poor family program</t>
  </si>
  <si>
    <t>to know what is rabies, how it is transmitted, and how to prevent (vaccination)</t>
  </si>
  <si>
    <t>July to September is a period for outbreaks in Rwanda, during this time national radio broadcasts are made to sensitize public for the vaccination campaigns that are also conducted during that period of time. Promoted WRD in 2015 with talks, vaccination campaigns, euthanize stray dogs (strichnine).</t>
  </si>
  <si>
    <t>no formal plan in place</t>
  </si>
  <si>
    <t>no formal training plan in place but each family gets training before receiving a cow - this is mandatory</t>
  </si>
  <si>
    <t>Can get a refresher training, but this is not mandatory</t>
  </si>
  <si>
    <t>none in place</t>
  </si>
  <si>
    <t>no plan in place currently</t>
  </si>
  <si>
    <t>During one cow/poor family trainings, they discuss the inportance of keeping dogs at home (not free roaming); know about specific locations that have a lot of dogs from informal community communications; also community members may notify veterinary services about dogs bites indirectly by trying to find out how they can euthanize a "rabid" dog</t>
  </si>
  <si>
    <t>vaccines are available at the district hospital level or private pharmacies if a district hospital does not have they can receive it from the central level</t>
  </si>
  <si>
    <t>not aware of a formal health assessment being conducted, but do not represent the health setor - so will need to rereview</t>
  </si>
  <si>
    <t>Unknown - need to discuss with MoH</t>
  </si>
  <si>
    <t>Yes</t>
  </si>
  <si>
    <t>Routing vaccination every year (national campaign) and also as response to an outbreak</t>
  </si>
  <si>
    <t>Every district is part of the yearly campaign, butunknown what level of coverage is received.</t>
  </si>
  <si>
    <t>not done currently</t>
  </si>
  <si>
    <t>not currently implemented</t>
  </si>
  <si>
    <t>RAB makes sure there is vaccine at every district to respond,; there is no formal document on what to do, but the field technicians are trained in school</t>
  </si>
  <si>
    <t>only bites are reported - not lab confirmed cases</t>
  </si>
  <si>
    <t>Farmer (or community) eports cases to the Ag officer at the Sector level reports up to the District officer, who reports up to the Provincial Officer, who reports up to the National RAB Office. Currently there is no formal feedback, so each level would have to directly ask for the aggregate information. Rabies is a notifiable condition (this is defined as a bite). currently laboratory confirmation is not done. Mainly paper-based system, no evaluation on consistent reporting</t>
  </si>
  <si>
    <t>Community Health Workers notify the health center &gt; district hospital&gt; Referal hospital &gt; National MoH; rabies is a notifiable condition - this is in the form of a dog bite. Unknown if lab confirmation is done or not - but assume it is similar to RAB. Use DHIS-2</t>
  </si>
  <si>
    <t xml:space="preserve">Have the analyticl capacity, but because reporting is not consitent on the RAB side, it is difficult to analyse the data. </t>
  </si>
  <si>
    <t xml:space="preserve">HMIS officer can do regular analysis on the human side. </t>
  </si>
  <si>
    <t>Yes, but not as efficient as it could be.</t>
  </si>
  <si>
    <t>Yes, but unknown how efficient it is. Refer to MoH for more information.</t>
  </si>
  <si>
    <t>Not done</t>
  </si>
  <si>
    <t>Unknown - refer to MoH for this question, believe that it is regularly done.</t>
  </si>
  <si>
    <t>not in place</t>
  </si>
  <si>
    <t>Not formally in place</t>
  </si>
  <si>
    <t>No formal system, but talk about it during the one cow/poor family trainings</t>
  </si>
  <si>
    <t>Belive so, but need to confirm with MoH</t>
  </si>
  <si>
    <t>Dogs are monitored for two weeks in suspect rabies cases where a dog has bitten a human and can be contained. When not easily contained, the animal is killed, but lab confirmation cannot be done because current lab capacity is not there. So in the case where an animal is not contained - the person is advised to get PEP.</t>
  </si>
  <si>
    <t xml:space="preserve">Vet services can respond and investigate suspect cases when notified, but unfortunaley they are not formally or consistently notified of cases. </t>
  </si>
  <si>
    <t>n/a</t>
  </si>
  <si>
    <t>not done</t>
  </si>
  <si>
    <t>Collaborate with South Africa (Onderspodt?); also incontact with outher international laboratories but for other diseases.</t>
  </si>
  <si>
    <t>Not known</t>
  </si>
  <si>
    <t>Immunoflourescence available at the RAB lab - but not used routinely - will need to follow-up with lab specifically on how frequently the tests are done; unknown about MoH lab</t>
  </si>
  <si>
    <t>Samples are not routinely submitted; possible reason for not obtaining and submitting animal samples could be fear of getting rabies from the animal. Training might be needed to increase awareness of appropriate sample collection procedures. There are two people at the national lab trained and do collect samples, but unknown if there are others.</t>
  </si>
  <si>
    <t>at the national lab, but not routinely done.</t>
  </si>
  <si>
    <t>Not routinely done</t>
  </si>
  <si>
    <t>No</t>
  </si>
  <si>
    <t>Do have sample collection, transport, cold chain capacity in place for other diseases</t>
  </si>
  <si>
    <t>Not in place</t>
  </si>
  <si>
    <t>Not currently in place because confirmation not consistently done on the RAB side; unknown for MoH</t>
  </si>
  <si>
    <t>There was a meeting between multiple sectors (animal health, wildlife, medical sectors) to prioritize activities; rabies was used as an example of collaboration because this disease requires all 3 of these sectors, but it was found that this collaboration is not currently working properly. There exists another committee that includes the ag, health, wildlife, and the police that was brought together specifically for rabies control and monitoring rabies related issues - established in 2010. this rabies specific group is supposed to meet regularly, but are not currently observed.</t>
  </si>
  <si>
    <t>The last formal meeting was held in 2012. This could be due to a reorginization of the group and lack of engagement of the new members.</t>
  </si>
  <si>
    <t>The private sector is not currently included</t>
  </si>
  <si>
    <t>There is not currently a national plan for rabies</t>
  </si>
  <si>
    <t xml:space="preserve">There are workers at the various levels and they will get together to develop and action plan. </t>
  </si>
  <si>
    <t>There are no specific funds, but the public workers mobilize in response and there are mechnisms to move fund to respond. There are not dedicated funds for this activity though. At the distric level there is a fund from the government that is deicated to disease control in general and this can be used for rabiescontrol activities.</t>
  </si>
  <si>
    <t>There is a budget for rabies vaccine specifically but not for a control program.</t>
  </si>
  <si>
    <t>Unknown, but belived to be the same</t>
  </si>
  <si>
    <t>The dog vaccine is confirmed with the OIE standard</t>
  </si>
  <si>
    <t>It is assumed because if can be found anywhere; these are globally the vet technicians in Rwanda and during meetings they discuss the case definition.</t>
  </si>
  <si>
    <t>yes</t>
  </si>
  <si>
    <t>it is in IDSR document, s assume yes</t>
  </si>
  <si>
    <t>no</t>
  </si>
  <si>
    <t>don't know ; there are regular reports but unknown if they are shared. Rwanda reports for other conditions, but unknown specifically for rabies.</t>
  </si>
  <si>
    <t>2008 law that regulates animal diseases including for rabies: 54/2008 Determining the prevention and fight against contageous diseases for domestic animals in Rwanda</t>
  </si>
  <si>
    <t>has not been reviewed since enacted</t>
  </si>
  <si>
    <t>yes as dog bites</t>
  </si>
  <si>
    <t>Yes; vaccines must be given every year and also include any imported dogs - need to show vaccination and health status at entry</t>
  </si>
  <si>
    <t>Any vaccination is certified by a certificate; but not systematically checked but it is done in cases of dog bites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</si>
</sst>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3409]dd\ mmmm\,\ yyyy;@"/>
    <numFmt numFmtId="165" formatCode="dd\ mmmm\ yyyy"/>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color theme="1"/>
      <name val="Calibri"/>
      <family val="2"/>
      <scheme val="minor"/>
    </font>
    <font>
      <sz val="10"/>
      <color rgb="FF000000"/>
      <name val="Calibri"/>
      <family val="2"/>
      <scheme val="minor"/>
    </font>
    <font>
      <sz val="11"/>
      <color theme="0"/>
      <name val="Calibri"/>
      <family val="2"/>
      <scheme val="minor"/>
    </font>
    <font>
      <b/>
      <sz val="10"/>
      <color theme="1"/>
      <name val="Calibri"/>
      <family val="2"/>
      <scheme val="minor"/>
    </font>
    <font>
      <b/>
      <sz val="11"/>
      <color theme="0" tint="-0.34998626667073579"/>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sz val="14"/>
      <color theme="1"/>
      <name val="Calibri"/>
      <family val="2"/>
      <scheme val="minor"/>
    </font>
    <font>
      <b/>
      <sz val="22"/>
      <color theme="1"/>
      <name val="Calibri"/>
      <family val="2"/>
      <scheme val="minor"/>
    </font>
    <font>
      <sz val="11"/>
      <name val="Calibri"/>
      <family val="2"/>
    </font>
    <font>
      <b/>
      <sz val="12"/>
      <name val="Calibri"/>
      <family val="2"/>
      <scheme val="minor"/>
    </font>
    <font>
      <sz val="10"/>
      <color theme="1"/>
      <name val="Symbol"/>
      <family val="1"/>
      <charset val="2"/>
    </font>
    <font>
      <b/>
      <sz val="26"/>
      <color theme="0"/>
      <name val="Calibri"/>
      <family val="2"/>
      <scheme val="minor"/>
    </font>
    <font>
      <b/>
      <sz val="16"/>
      <color theme="0"/>
      <name val="Calibri"/>
      <family val="2"/>
      <scheme val="minor"/>
    </font>
    <font>
      <i/>
      <sz val="11"/>
      <name val="Calibri"/>
      <family val="2"/>
      <scheme val="minor"/>
    </font>
    <font>
      <b/>
      <sz val="9"/>
      <color theme="1"/>
      <name val="Calibri"/>
      <family val="2"/>
      <scheme val="minor"/>
    </font>
    <font>
      <sz val="9"/>
      <name val="Calibri"/>
      <family val="2"/>
      <scheme val="minor"/>
    </font>
    <font>
      <i/>
      <sz val="10"/>
      <color theme="1"/>
      <name val="Calibri"/>
      <family val="2"/>
      <scheme val="minor"/>
    </font>
    <font>
      <b/>
      <sz val="24"/>
      <color theme="1"/>
      <name val="Calibri"/>
      <family val="2"/>
      <scheme val="minor"/>
    </font>
    <font>
      <u/>
      <sz val="11"/>
      <color theme="10"/>
      <name val="Calibri"/>
      <family val="2"/>
    </font>
    <font>
      <u/>
      <sz val="9"/>
      <color theme="10"/>
      <name val="Calibri"/>
      <family val="2"/>
    </font>
    <font>
      <u/>
      <sz val="9"/>
      <color theme="4" tint="-0.249977111117893"/>
      <name val="Calibri"/>
      <family val="2"/>
      <scheme val="minor"/>
    </font>
    <font>
      <sz val="11"/>
      <color indexed="8"/>
      <name val="Calibri"/>
      <family val="2"/>
      <scheme val="minor"/>
    </font>
    <font>
      <b/>
      <sz val="12"/>
      <color rgb="FF800000"/>
      <name val="Calibri"/>
      <family val="2"/>
    </font>
    <font>
      <b/>
      <sz val="11"/>
      <name val="Calibri"/>
      <family val="2"/>
      <scheme val="minor"/>
    </font>
    <font>
      <b/>
      <u/>
      <sz val="12"/>
      <color rgb="FF336699"/>
      <name val="Calibri"/>
      <family val="2"/>
      <scheme val="minor"/>
    </font>
    <font>
      <sz val="14"/>
      <color rgb="FFFF0000"/>
      <name val="Calibri"/>
      <family val="2"/>
      <scheme val="minor"/>
    </font>
    <font>
      <b/>
      <sz val="22"/>
      <color theme="7" tint="0.79998168889431442"/>
      <name val="Calibri"/>
      <family val="2"/>
      <scheme val="minor"/>
    </font>
    <font>
      <b/>
      <sz val="30"/>
      <color theme="0"/>
      <name val="Calibri"/>
      <family val="2"/>
      <scheme val="minor"/>
    </font>
    <font>
      <b/>
      <sz val="16"/>
      <color theme="4" tint="0.79998168889431442"/>
      <name val="Calibri"/>
      <family val="2"/>
      <scheme val="minor"/>
    </font>
    <font>
      <sz val="16"/>
      <color theme="1"/>
      <name val="Calibri"/>
      <family val="2"/>
      <scheme val="minor"/>
    </font>
    <font>
      <b/>
      <sz val="18"/>
      <color theme="4" tint="0.79998168889431442"/>
      <name val="Calibri"/>
      <family val="2"/>
      <scheme val="minor"/>
    </font>
    <font>
      <sz val="11"/>
      <color rgb="FF000000"/>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E5ECE"/>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3366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right/>
      <top style="medium">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
      <left/>
      <right style="hair">
        <color auto="1"/>
      </right>
      <top style="hair">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thin">
        <color auto="1"/>
      </left>
      <right style="thin">
        <color auto="1"/>
      </right>
      <top style="hair">
        <color auto="1"/>
      </top>
      <bottom/>
      <diagonal/>
    </border>
  </borders>
  <cellStyleXfs count="3">
    <xf numFmtId="0" fontId="0" fillId="0" borderId="0"/>
    <xf numFmtId="43"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397">
    <xf numFmtId="0" fontId="0" fillId="0" borderId="0" xfId="0"/>
    <xf numFmtId="0" fontId="3" fillId="0" borderId="0" xfId="0" applyFont="1" applyAlignment="1">
      <alignment horizontal="center" vertical="center"/>
    </xf>
    <xf numFmtId="0" fontId="0" fillId="0" borderId="0" xfId="0" applyAlignment="1">
      <alignment horizontal="center" vertical="top"/>
    </xf>
    <xf numFmtId="0" fontId="0" fillId="0" borderId="0" xfId="0" applyAlignment="1">
      <alignment wrapText="1"/>
    </xf>
    <xf numFmtId="0" fontId="6" fillId="0" borderId="0" xfId="0" applyFont="1"/>
    <xf numFmtId="0" fontId="5" fillId="0" borderId="0" xfId="0" applyFont="1"/>
    <xf numFmtId="0" fontId="0" fillId="0" borderId="0" xfId="0" applyAlignment="1">
      <alignment horizontal="left" vertical="top" wrapText="1"/>
    </xf>
    <xf numFmtId="0" fontId="3" fillId="0" borderId="0" xfId="0" applyFont="1"/>
    <xf numFmtId="0" fontId="5" fillId="0" borderId="0" xfId="0" applyFont="1" applyAlignment="1">
      <alignment wrapText="1"/>
    </xf>
    <xf numFmtId="0" fontId="0" fillId="0" borderId="0" xfId="0" applyAlignment="1">
      <alignment horizontal="center" vertical="center" wrapText="1"/>
    </xf>
    <xf numFmtId="0" fontId="0" fillId="0" borderId="0" xfId="0" applyAlignment="1">
      <alignment horizontal="left" vertical="top"/>
    </xf>
    <xf numFmtId="0" fontId="0" fillId="0" borderId="0" xfId="0" applyBorder="1" applyAlignment="1">
      <alignment horizontal="center" vertical="center" wrapText="1"/>
    </xf>
    <xf numFmtId="0" fontId="8" fillId="0" borderId="0" xfId="0" applyFont="1" applyAlignment="1">
      <alignment vertical="top" wrapText="1"/>
    </xf>
    <xf numFmtId="0" fontId="10"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vertical="top" wrapText="1"/>
    </xf>
    <xf numFmtId="0" fontId="0" fillId="0" borderId="0" xfId="0" applyBorder="1"/>
    <xf numFmtId="0" fontId="0" fillId="0" borderId="3" xfId="0" applyBorder="1"/>
    <xf numFmtId="0" fontId="0" fillId="0" borderId="0" xfId="0" applyFill="1" applyBorder="1" applyAlignment="1">
      <alignment horizontal="left" vertical="top"/>
    </xf>
    <xf numFmtId="0" fontId="0" fillId="0" borderId="3" xfId="0" applyFill="1" applyBorder="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12" fillId="2" borderId="10" xfId="0" applyFont="1" applyFill="1" applyBorder="1" applyAlignment="1">
      <alignment vertical="center"/>
    </xf>
    <xf numFmtId="0" fontId="12" fillId="2" borderId="10" xfId="0" applyFont="1" applyFill="1" applyBorder="1" applyAlignment="1">
      <alignment vertical="center" wrapText="1"/>
    </xf>
    <xf numFmtId="0" fontId="3" fillId="2" borderId="12" xfId="0" applyFont="1" applyFill="1" applyBorder="1" applyAlignment="1">
      <alignment vertical="center"/>
    </xf>
    <xf numFmtId="0" fontId="12" fillId="2" borderId="10" xfId="0" applyFont="1" applyFill="1" applyBorder="1" applyAlignment="1">
      <alignment vertical="top" wrapText="1"/>
    </xf>
    <xf numFmtId="0" fontId="14" fillId="0" borderId="0" xfId="0" applyFont="1" applyAlignment="1">
      <alignment vertical="top"/>
    </xf>
    <xf numFmtId="0" fontId="0" fillId="0" borderId="0" xfId="0" applyAlignment="1">
      <alignment vertical="center"/>
    </xf>
    <xf numFmtId="0" fontId="0" fillId="0" borderId="0" xfId="0" applyAlignment="1"/>
    <xf numFmtId="0" fontId="3" fillId="2"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xf>
    <xf numFmtId="0" fontId="16" fillId="0" borderId="0" xfId="0" applyFont="1" applyAlignment="1">
      <alignment horizontal="left" vertical="center" indent="2"/>
    </xf>
    <xf numFmtId="0" fontId="0" fillId="0" borderId="0" xfId="0" applyAlignment="1">
      <alignment horizontal="center"/>
    </xf>
    <xf numFmtId="0" fontId="0" fillId="0" borderId="0" xfId="0" applyBorder="1" applyAlignment="1">
      <alignment horizontal="left" vertical="top"/>
    </xf>
    <xf numFmtId="0" fontId="17" fillId="0" borderId="0" xfId="0" applyFont="1"/>
    <xf numFmtId="0" fontId="13" fillId="0" borderId="21" xfId="0" applyFont="1" applyBorder="1" applyAlignment="1">
      <alignment wrapText="1"/>
    </xf>
    <xf numFmtId="0" fontId="13" fillId="0" borderId="14" xfId="0" applyFont="1" applyBorder="1" applyAlignment="1">
      <alignment horizontal="center" vertical="center"/>
    </xf>
    <xf numFmtId="0" fontId="13" fillId="0" borderId="22" xfId="0" applyFont="1" applyBorder="1" applyAlignment="1">
      <alignment horizontal="center" vertical="center"/>
    </xf>
    <xf numFmtId="0" fontId="13" fillId="0" borderId="21" xfId="0" applyFont="1" applyBorder="1"/>
    <xf numFmtId="0" fontId="13" fillId="0" borderId="24"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vertical="center" wrapText="1"/>
    </xf>
    <xf numFmtId="0" fontId="0" fillId="0" borderId="0" xfId="0" applyAlignment="1">
      <alignment horizontal="center" vertical="center"/>
    </xf>
    <xf numFmtId="0" fontId="3" fillId="2" borderId="12"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top"/>
    </xf>
    <xf numFmtId="0" fontId="0" fillId="0" borderId="0" xfId="0" applyFont="1" applyFill="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4" fillId="0" borderId="30" xfId="0" applyFont="1" applyBorder="1" applyAlignment="1">
      <alignment horizontal="center" vertical="center"/>
    </xf>
    <xf numFmtId="0" fontId="13"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0" xfId="0" applyAlignment="1">
      <alignment horizontal="left"/>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27" xfId="0" applyFont="1" applyBorder="1" applyAlignment="1">
      <alignment horizontal="center" vertical="center"/>
    </xf>
    <xf numFmtId="0" fontId="8" fillId="0" borderId="0" xfId="0" applyFont="1"/>
    <xf numFmtId="0" fontId="0" fillId="0" borderId="0" xfId="0" applyFill="1" applyBorder="1"/>
    <xf numFmtId="0" fontId="5" fillId="0" borderId="0" xfId="0" applyFont="1" applyFill="1" applyBorder="1" applyAlignment="1">
      <alignment horizontal="left" vertical="top"/>
    </xf>
    <xf numFmtId="0" fontId="5" fillId="0" borderId="0" xfId="0" applyFont="1" applyBorder="1" applyAlignment="1">
      <alignment horizontal="left" vertical="top"/>
    </xf>
    <xf numFmtId="0" fontId="19"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NumberFormat="1"/>
    <xf numFmtId="0" fontId="18" fillId="0" borderId="43"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ill="1"/>
    <xf numFmtId="0" fontId="3" fillId="0" borderId="0" xfId="0" applyFont="1" applyFill="1" applyBorder="1" applyAlignment="1">
      <alignment horizontal="left" vertical="center"/>
    </xf>
    <xf numFmtId="0" fontId="0" fillId="0" borderId="0" xfId="0" applyFill="1" applyBorder="1" applyAlignment="1"/>
    <xf numFmtId="0" fontId="22" fillId="0" borderId="0" xfId="0" applyFont="1" applyFill="1" applyBorder="1" applyAlignment="1">
      <alignment horizontal="center" vertical="center"/>
    </xf>
    <xf numFmtId="0" fontId="13" fillId="0" borderId="17" xfId="0" applyFont="1" applyBorder="1" applyAlignment="1">
      <alignment wrapText="1"/>
    </xf>
    <xf numFmtId="0" fontId="13" fillId="0" borderId="23" xfId="0" applyFont="1" applyBorder="1" applyAlignment="1">
      <alignment horizontal="center" vertical="center"/>
    </xf>
    <xf numFmtId="0" fontId="3" fillId="0" borderId="10" xfId="0" applyFont="1" applyBorder="1" applyAlignment="1">
      <alignment horizontal="center"/>
    </xf>
    <xf numFmtId="0" fontId="0" fillId="0" borderId="2" xfId="0" quotePrefix="1" applyBorder="1" applyAlignment="1">
      <alignment horizontal="center"/>
    </xf>
    <xf numFmtId="0" fontId="0" fillId="0" borderId="5" xfId="0" quotePrefix="1" applyBorder="1" applyAlignment="1">
      <alignment horizontal="center"/>
    </xf>
    <xf numFmtId="0" fontId="0" fillId="0" borderId="7" xfId="0" quotePrefix="1" applyBorder="1" applyAlignment="1">
      <alignment horizontal="center"/>
    </xf>
    <xf numFmtId="0" fontId="3" fillId="0" borderId="1" xfId="0" applyFont="1" applyBorder="1" applyAlignment="1">
      <alignment horizontal="center"/>
    </xf>
    <xf numFmtId="0" fontId="0" fillId="0" borderId="13" xfId="0" applyBorder="1"/>
    <xf numFmtId="0" fontId="0" fillId="0" borderId="14" xfId="0" applyBorder="1"/>
    <xf numFmtId="0" fontId="0" fillId="0" borderId="15" xfId="0" applyBorder="1"/>
    <xf numFmtId="0" fontId="5" fillId="0" borderId="44" xfId="0" applyFont="1" applyBorder="1" applyAlignment="1">
      <alignment horizontal="center" vertical="center"/>
    </xf>
    <xf numFmtId="0" fontId="2" fillId="0" borderId="46" xfId="0" applyFont="1" applyBorder="1" applyAlignment="1">
      <alignment horizontal="left" vertical="top" wrapText="1"/>
    </xf>
    <xf numFmtId="0" fontId="0" fillId="3" borderId="47" xfId="0" applyFill="1" applyBorder="1" applyAlignment="1" applyProtection="1">
      <alignment horizontal="center" vertical="center" wrapText="1"/>
      <protection locked="0"/>
    </xf>
    <xf numFmtId="0" fontId="0" fillId="3" borderId="45" xfId="0" applyFill="1" applyBorder="1" applyAlignment="1" applyProtection="1">
      <alignment horizontal="left" vertical="center" wrapText="1"/>
      <protection locked="0"/>
    </xf>
    <xf numFmtId="0" fontId="5" fillId="0" borderId="48" xfId="0" applyFont="1" applyBorder="1" applyAlignment="1">
      <alignment horizontal="center" vertical="center"/>
    </xf>
    <xf numFmtId="0" fontId="0" fillId="0" borderId="50" xfId="0" applyFont="1" applyBorder="1" applyAlignment="1">
      <alignment horizontal="left" vertical="top" wrapText="1"/>
    </xf>
    <xf numFmtId="0" fontId="0" fillId="3" borderId="51" xfId="0" applyFill="1" applyBorder="1" applyAlignment="1" applyProtection="1">
      <alignment horizontal="center" vertical="center" wrapText="1"/>
      <protection locked="0"/>
    </xf>
    <xf numFmtId="0" fontId="0" fillId="3" borderId="49" xfId="0" applyFill="1" applyBorder="1" applyAlignment="1" applyProtection="1">
      <alignment horizontal="left" vertical="center" wrapText="1"/>
      <protection locked="0"/>
    </xf>
    <xf numFmtId="0" fontId="5" fillId="0" borderId="52" xfId="0" applyFont="1" applyBorder="1" applyAlignment="1">
      <alignment horizontal="center" vertical="center"/>
    </xf>
    <xf numFmtId="0" fontId="0" fillId="0" borderId="54" xfId="0" applyFont="1" applyBorder="1" applyAlignment="1">
      <alignment horizontal="left" vertical="top" wrapText="1"/>
    </xf>
    <xf numFmtId="0" fontId="0" fillId="3" borderId="55" xfId="0" applyFill="1" applyBorder="1" applyAlignment="1" applyProtection="1">
      <alignment horizontal="center" vertical="center" wrapText="1"/>
      <protection locked="0"/>
    </xf>
    <xf numFmtId="0" fontId="0" fillId="3" borderId="53" xfId="0" applyFill="1" applyBorder="1" applyAlignment="1" applyProtection="1">
      <alignment horizontal="left" vertical="center" wrapText="1"/>
      <protection locked="0"/>
    </xf>
    <xf numFmtId="0" fontId="0" fillId="0" borderId="46" xfId="0" applyFont="1" applyBorder="1" applyAlignment="1">
      <alignment horizontal="left" vertical="top" wrapText="1"/>
    </xf>
    <xf numFmtId="0" fontId="5" fillId="0" borderId="49" xfId="0" applyFont="1" applyFill="1" applyBorder="1" applyAlignment="1">
      <alignment horizontal="left" vertical="top" wrapText="1"/>
    </xf>
    <xf numFmtId="0" fontId="5" fillId="0" borderId="47" xfId="0" applyFont="1" applyBorder="1" applyAlignment="1">
      <alignment horizontal="center" vertical="center"/>
    </xf>
    <xf numFmtId="0" fontId="0" fillId="3" borderId="47" xfId="0" applyFill="1" applyBorder="1" applyAlignment="1" applyProtection="1">
      <alignment horizontal="left" vertical="center" wrapText="1"/>
      <protection locked="0"/>
    </xf>
    <xf numFmtId="0" fontId="5" fillId="0" borderId="51" xfId="0" applyFont="1" applyBorder="1" applyAlignment="1">
      <alignment horizontal="center" vertical="center"/>
    </xf>
    <xf numFmtId="0" fontId="0" fillId="3" borderId="51" xfId="0" applyFill="1" applyBorder="1" applyAlignment="1" applyProtection="1">
      <alignment horizontal="left" vertical="center" wrapText="1"/>
      <protection locked="0"/>
    </xf>
    <xf numFmtId="0" fontId="5" fillId="0" borderId="55" xfId="0" applyFont="1" applyBorder="1" applyAlignment="1">
      <alignment horizontal="center" vertical="center"/>
    </xf>
    <xf numFmtId="0" fontId="0" fillId="0" borderId="55" xfId="0" applyFont="1" applyBorder="1" applyAlignment="1">
      <alignment horizontal="left" vertical="top" wrapText="1"/>
    </xf>
    <xf numFmtId="0" fontId="0" fillId="3" borderId="55" xfId="0" applyFill="1" applyBorder="1" applyAlignment="1" applyProtection="1">
      <alignment horizontal="left" vertical="center" wrapText="1"/>
      <protection locked="0"/>
    </xf>
    <xf numFmtId="0" fontId="0" fillId="0" borderId="51" xfId="0" applyFont="1" applyBorder="1" applyAlignment="1">
      <alignment horizontal="left" vertical="top"/>
    </xf>
    <xf numFmtId="0" fontId="5" fillId="0" borderId="47"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0" fillId="0" borderId="55" xfId="0" applyFont="1" applyBorder="1" applyAlignment="1">
      <alignment horizontal="left" vertical="top"/>
    </xf>
    <xf numFmtId="0" fontId="5" fillId="0" borderId="44" xfId="0" applyFont="1" applyFill="1" applyBorder="1" applyAlignment="1">
      <alignment horizontal="center" vertical="center" wrapText="1"/>
    </xf>
    <xf numFmtId="0" fontId="5" fillId="3" borderId="47" xfId="0" applyFont="1" applyFill="1" applyBorder="1" applyAlignment="1" applyProtection="1">
      <alignment horizontal="center" vertical="center" wrapText="1"/>
      <protection locked="0"/>
    </xf>
    <xf numFmtId="0" fontId="5" fillId="3" borderId="45" xfId="0" applyFont="1" applyFill="1" applyBorder="1" applyAlignment="1" applyProtection="1">
      <alignment horizontal="left" vertical="center" wrapText="1"/>
      <protection locked="0"/>
    </xf>
    <xf numFmtId="0" fontId="5" fillId="0" borderId="48" xfId="0" applyFont="1" applyFill="1" applyBorder="1" applyAlignment="1">
      <alignment horizontal="center" vertical="center" wrapText="1"/>
    </xf>
    <xf numFmtId="0" fontId="5" fillId="3" borderId="51" xfId="0" applyFont="1" applyFill="1" applyBorder="1" applyAlignment="1" applyProtection="1">
      <alignment horizontal="center" vertical="center" wrapText="1"/>
      <protection locked="0"/>
    </xf>
    <xf numFmtId="0" fontId="5" fillId="3" borderId="49" xfId="0" applyFont="1" applyFill="1" applyBorder="1" applyAlignment="1" applyProtection="1">
      <alignment horizontal="left" vertical="center" wrapText="1"/>
      <protection locked="0"/>
    </xf>
    <xf numFmtId="0" fontId="5" fillId="0" borderId="48" xfId="0" applyFont="1" applyFill="1" applyBorder="1" applyAlignment="1">
      <alignment horizontal="center" vertical="center"/>
    </xf>
    <xf numFmtId="0" fontId="5" fillId="3" borderId="55"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left" vertical="center" wrapText="1"/>
      <protection locked="0"/>
    </xf>
    <xf numFmtId="0" fontId="5" fillId="0" borderId="52" xfId="0" applyFont="1" applyFill="1" applyBorder="1" applyAlignment="1">
      <alignment horizontal="center" vertical="center" wrapText="1"/>
    </xf>
    <xf numFmtId="0" fontId="0" fillId="0" borderId="54" xfId="0" applyFont="1" applyBorder="1" applyAlignment="1">
      <alignment vertical="top"/>
    </xf>
    <xf numFmtId="0" fontId="0" fillId="0" borderId="0" xfId="0" applyFont="1"/>
    <xf numFmtId="0" fontId="0" fillId="0" borderId="44" xfId="0" applyBorder="1" applyAlignment="1">
      <alignment horizontal="center" vertical="center"/>
    </xf>
    <xf numFmtId="0" fontId="0" fillId="0" borderId="48" xfId="0" applyBorder="1" applyAlignment="1">
      <alignment horizontal="center" vertical="center"/>
    </xf>
    <xf numFmtId="0" fontId="6" fillId="0" borderId="48" xfId="0" applyFont="1" applyBorder="1"/>
    <xf numFmtId="0" fontId="0" fillId="0" borderId="48" xfId="0" applyBorder="1"/>
    <xf numFmtId="0" fontId="0" fillId="0" borderId="52" xfId="0" applyBorder="1" applyAlignment="1">
      <alignment horizontal="center" vertical="center"/>
    </xf>
    <xf numFmtId="0" fontId="0" fillId="0" borderId="52" xfId="0" applyBorder="1"/>
    <xf numFmtId="0" fontId="0" fillId="0" borderId="44"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8" xfId="0" applyFont="1" applyBorder="1" applyAlignment="1">
      <alignment horizontal="center" vertical="center"/>
    </xf>
    <xf numFmtId="0" fontId="8" fillId="0" borderId="56" xfId="0" applyFont="1" applyBorder="1" applyAlignment="1">
      <alignment vertical="top" wrapText="1"/>
    </xf>
    <xf numFmtId="0" fontId="8" fillId="0" borderId="58" xfId="0" applyFont="1" applyBorder="1" applyAlignment="1">
      <alignment vertical="top" wrapText="1"/>
    </xf>
    <xf numFmtId="0" fontId="8" fillId="0" borderId="60" xfId="0" applyFont="1" applyBorder="1" applyAlignment="1">
      <alignment vertical="top" wrapText="1"/>
    </xf>
    <xf numFmtId="0" fontId="8" fillId="0" borderId="56" xfId="0" applyFont="1" applyFill="1" applyBorder="1" applyAlignment="1">
      <alignment vertical="top" wrapText="1"/>
    </xf>
    <xf numFmtId="0" fontId="8" fillId="0" borderId="58" xfId="0" applyFont="1" applyFill="1" applyBorder="1" applyAlignment="1">
      <alignment vertical="top" wrapText="1"/>
    </xf>
    <xf numFmtId="0" fontId="0" fillId="3" borderId="47" xfId="0" applyFont="1" applyFill="1" applyBorder="1" applyAlignment="1" applyProtection="1">
      <alignment horizontal="center" vertical="center" wrapText="1"/>
      <protection locked="0"/>
    </xf>
    <xf numFmtId="0" fontId="0" fillId="3" borderId="45" xfId="0" applyFont="1" applyFill="1" applyBorder="1" applyAlignment="1" applyProtection="1">
      <alignment horizontal="left" vertical="center" wrapText="1"/>
      <protection locked="0"/>
    </xf>
    <xf numFmtId="0" fontId="23" fillId="0" borderId="43" xfId="0" applyFont="1" applyFill="1" applyBorder="1" applyAlignment="1">
      <alignment horizontal="center" vertical="center"/>
    </xf>
    <xf numFmtId="0" fontId="4" fillId="0" borderId="0" xfId="0" applyFont="1" applyAlignment="1">
      <alignment wrapText="1"/>
    </xf>
    <xf numFmtId="0" fontId="4" fillId="0" borderId="0" xfId="0" applyFont="1" applyFill="1"/>
    <xf numFmtId="0" fontId="16" fillId="0" borderId="0" xfId="0" applyFont="1" applyAlignment="1">
      <alignment horizontal="left" vertical="top" wrapText="1"/>
    </xf>
    <xf numFmtId="0" fontId="25" fillId="0" borderId="0" xfId="0" applyFont="1" applyAlignment="1">
      <alignment horizontal="center" vertical="center" wrapText="1"/>
    </xf>
    <xf numFmtId="0" fontId="25" fillId="5" borderId="0" xfId="0" applyFont="1" applyFill="1" applyAlignment="1">
      <alignment horizontal="center" vertical="center" wrapText="1"/>
    </xf>
    <xf numFmtId="0" fontId="25" fillId="6" borderId="0" xfId="0" applyFont="1" applyFill="1" applyAlignment="1">
      <alignment horizontal="center" vertical="center" wrapText="1"/>
    </xf>
    <xf numFmtId="0" fontId="25" fillId="7" borderId="0" xfId="0" applyFont="1" applyFill="1" applyAlignment="1">
      <alignment horizontal="center" vertical="center" wrapText="1"/>
    </xf>
    <xf numFmtId="0" fontId="25" fillId="3" borderId="0" xfId="0" applyFont="1" applyFill="1" applyAlignment="1">
      <alignment horizontal="center" vertical="center" wrapText="1"/>
    </xf>
    <xf numFmtId="0" fontId="25" fillId="8" borderId="0" xfId="0" applyFont="1" applyFill="1" applyAlignment="1">
      <alignment horizontal="center" vertical="center" wrapText="1"/>
    </xf>
    <xf numFmtId="0" fontId="25" fillId="9" borderId="0" xfId="0" applyFont="1" applyFill="1" applyAlignment="1">
      <alignment horizontal="center" vertical="center" wrapText="1"/>
    </xf>
    <xf numFmtId="0" fontId="16" fillId="5" borderId="1" xfId="0" applyFont="1" applyFill="1" applyBorder="1" applyAlignment="1">
      <alignment horizontal="left" vertical="top" wrapText="1"/>
    </xf>
    <xf numFmtId="0" fontId="26" fillId="0" borderId="0" xfId="0" applyFont="1" applyBorder="1" applyAlignment="1">
      <alignment horizontal="left" vertical="top" wrapText="1"/>
    </xf>
    <xf numFmtId="0" fontId="16" fillId="6" borderId="1" xfId="0" applyFont="1" applyFill="1" applyBorder="1" applyAlignment="1">
      <alignment horizontal="left" vertical="top" wrapText="1"/>
    </xf>
    <xf numFmtId="0" fontId="26" fillId="0" borderId="0"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9"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9" fillId="0" borderId="0" xfId="0" applyFont="1" applyAlignment="1">
      <alignment horizontal="left" vertical="center"/>
    </xf>
    <xf numFmtId="0" fontId="9" fillId="0" borderId="0" xfId="0" applyFont="1" applyAlignment="1">
      <alignment vertical="top" wrapText="1"/>
    </xf>
    <xf numFmtId="0" fontId="0" fillId="0" borderId="0" xfId="0" applyFill="1" applyAlignment="1">
      <alignment wrapText="1"/>
    </xf>
    <xf numFmtId="0" fontId="0" fillId="3" borderId="62" xfId="0" applyFill="1" applyBorder="1" applyAlignment="1" applyProtection="1">
      <alignment horizontal="center" vertical="center" wrapText="1"/>
      <protection locked="0"/>
    </xf>
    <xf numFmtId="0" fontId="0" fillId="3" borderId="62" xfId="0" applyFill="1" applyBorder="1" applyAlignment="1" applyProtection="1">
      <alignment horizontal="left" vertical="center" wrapText="1"/>
      <protection locked="0"/>
    </xf>
    <xf numFmtId="0" fontId="5" fillId="0" borderId="62" xfId="0" applyFont="1" applyFill="1" applyBorder="1" applyAlignment="1">
      <alignment horizontal="center" vertical="center" wrapText="1"/>
    </xf>
    <xf numFmtId="0" fontId="0" fillId="0" borderId="51" xfId="0" applyFill="1" applyBorder="1" applyAlignment="1">
      <alignment horizontal="left" vertical="top" wrapText="1"/>
    </xf>
    <xf numFmtId="0" fontId="0" fillId="0" borderId="51" xfId="0" applyFont="1" applyFill="1" applyBorder="1" applyAlignment="1">
      <alignment horizontal="left" vertical="top"/>
    </xf>
    <xf numFmtId="0" fontId="0" fillId="0" borderId="55" xfId="0" applyFill="1" applyBorder="1" applyAlignment="1">
      <alignment horizontal="left" vertical="top" wrapText="1"/>
    </xf>
    <xf numFmtId="0" fontId="0" fillId="0" borderId="47" xfId="0" applyFont="1" applyFill="1" applyBorder="1" applyAlignment="1">
      <alignment horizontal="left" vertical="top" wrapText="1"/>
    </xf>
    <xf numFmtId="0" fontId="0" fillId="0" borderId="62" xfId="0" applyFont="1" applyFill="1" applyBorder="1" applyAlignment="1">
      <alignment horizontal="left" vertical="top" wrapText="1"/>
    </xf>
    <xf numFmtId="0" fontId="4" fillId="0" borderId="51" xfId="0" applyFont="1" applyFill="1" applyBorder="1" applyAlignment="1">
      <alignment horizontal="left" vertical="top" wrapText="1"/>
    </xf>
    <xf numFmtId="0" fontId="0" fillId="0" borderId="51" xfId="0" applyFont="1" applyFill="1" applyBorder="1" applyAlignment="1">
      <alignment horizontal="left" vertical="top" wrapText="1"/>
    </xf>
    <xf numFmtId="43" fontId="0" fillId="0" borderId="51" xfId="1" applyFont="1" applyFill="1" applyBorder="1" applyAlignment="1">
      <alignment horizontal="left" vertical="top" wrapText="1"/>
    </xf>
    <xf numFmtId="0" fontId="0" fillId="0" borderId="63" xfId="0" applyBorder="1" applyAlignment="1">
      <alignment horizontal="center" vertical="center"/>
    </xf>
    <xf numFmtId="0" fontId="6" fillId="0" borderId="63" xfId="0" applyFont="1" applyBorder="1"/>
    <xf numFmtId="0" fontId="0" fillId="3" borderId="64" xfId="0" applyFill="1" applyBorder="1" applyAlignment="1" applyProtection="1">
      <alignment horizontal="left" vertical="center" wrapText="1"/>
      <protection locked="0"/>
    </xf>
    <xf numFmtId="0" fontId="5" fillId="0" borderId="64" xfId="0" applyFont="1" applyFill="1" applyBorder="1" applyAlignment="1">
      <alignment vertical="top" wrapText="1"/>
    </xf>
    <xf numFmtId="0" fontId="5" fillId="0" borderId="49" xfId="0" applyFont="1" applyFill="1" applyBorder="1" applyAlignment="1">
      <alignment vertical="top" wrapText="1"/>
    </xf>
    <xf numFmtId="0" fontId="8" fillId="0" borderId="0" xfId="0" applyFont="1" applyBorder="1" applyAlignment="1">
      <alignment vertical="top" wrapText="1"/>
    </xf>
    <xf numFmtId="0" fontId="8" fillId="0" borderId="57" xfId="0" applyFont="1" applyBorder="1" applyAlignment="1">
      <alignment vertical="top" wrapText="1"/>
    </xf>
    <xf numFmtId="0" fontId="8" fillId="0" borderId="59" xfId="0" applyFont="1" applyBorder="1" applyAlignment="1">
      <alignment vertical="top" wrapText="1"/>
    </xf>
    <xf numFmtId="0" fontId="8" fillId="0" borderId="61" xfId="0" applyFont="1" applyBorder="1" applyAlignment="1">
      <alignment vertical="top" wrapText="1"/>
    </xf>
    <xf numFmtId="0" fontId="8" fillId="0" borderId="66" xfId="0" applyFont="1" applyBorder="1" applyAlignment="1">
      <alignment vertical="top" wrapText="1"/>
    </xf>
    <xf numFmtId="0" fontId="8" fillId="0" borderId="67" xfId="0" applyFont="1" applyBorder="1" applyAlignment="1">
      <alignment vertical="top" wrapText="1"/>
    </xf>
    <xf numFmtId="0" fontId="8" fillId="0" borderId="68" xfId="0" applyFont="1" applyBorder="1" applyAlignment="1">
      <alignment vertical="top" wrapText="1"/>
    </xf>
    <xf numFmtId="0" fontId="8" fillId="0" borderId="69" xfId="0" applyFont="1" applyBorder="1" applyAlignment="1">
      <alignment vertical="top" wrapText="1"/>
    </xf>
    <xf numFmtId="0" fontId="8" fillId="0" borderId="70" xfId="0" applyFont="1" applyBorder="1" applyAlignment="1">
      <alignment vertical="top" wrapText="1"/>
    </xf>
    <xf numFmtId="0" fontId="8" fillId="0" borderId="71" xfId="0" applyFont="1" applyBorder="1" applyAlignment="1">
      <alignment vertical="top" wrapText="1"/>
    </xf>
    <xf numFmtId="0" fontId="8" fillId="0" borderId="59" xfId="0" applyFont="1" applyFill="1" applyBorder="1" applyAlignment="1">
      <alignment vertical="top" wrapText="1"/>
    </xf>
    <xf numFmtId="0" fontId="8" fillId="0" borderId="72" xfId="0" applyFont="1" applyBorder="1" applyAlignment="1">
      <alignment vertical="top" wrapText="1"/>
    </xf>
    <xf numFmtId="0" fontId="8" fillId="0" borderId="73" xfId="0" applyFont="1" applyBorder="1" applyAlignment="1">
      <alignment vertical="top" wrapText="1"/>
    </xf>
    <xf numFmtId="0" fontId="8" fillId="0" borderId="74" xfId="0" applyFont="1" applyBorder="1" applyAlignment="1">
      <alignment vertical="top" wrapText="1"/>
    </xf>
    <xf numFmtId="0" fontId="8" fillId="0" borderId="75" xfId="0" applyFont="1" applyBorder="1" applyAlignment="1">
      <alignment vertical="top" wrapText="1"/>
    </xf>
    <xf numFmtId="0" fontId="8" fillId="0" borderId="76" xfId="0" applyFont="1" applyBorder="1" applyAlignment="1">
      <alignment vertical="top" wrapText="1"/>
    </xf>
    <xf numFmtId="0" fontId="8" fillId="0" borderId="77" xfId="0" applyFont="1" applyBorder="1" applyAlignment="1">
      <alignment vertical="top" wrapText="1"/>
    </xf>
    <xf numFmtId="0" fontId="8" fillId="0" borderId="78" xfId="0" applyFont="1" applyBorder="1" applyAlignment="1">
      <alignment vertical="top" wrapText="1"/>
    </xf>
    <xf numFmtId="0" fontId="8" fillId="0" borderId="79" xfId="0" applyFont="1" applyBorder="1" applyAlignment="1">
      <alignment vertical="top" wrapText="1"/>
    </xf>
    <xf numFmtId="0" fontId="8" fillId="0" borderId="57" xfId="0" applyFont="1" applyFill="1" applyBorder="1" applyAlignment="1">
      <alignment vertical="top" wrapText="1"/>
    </xf>
    <xf numFmtId="0" fontId="29" fillId="0" borderId="0" xfId="2" applyAlignment="1" applyProtection="1"/>
    <xf numFmtId="0" fontId="8" fillId="0" borderId="0" xfId="0" applyFont="1" applyFill="1" applyAlignment="1">
      <alignment wrapText="1"/>
    </xf>
    <xf numFmtId="0" fontId="8" fillId="0" borderId="0" xfId="0" applyFont="1" applyFill="1" applyAlignment="1">
      <alignment wrapText="1"/>
    </xf>
    <xf numFmtId="0" fontId="5" fillId="0" borderId="62" xfId="0" applyFont="1" applyBorder="1" applyAlignment="1">
      <alignment horizontal="center" vertical="center"/>
    </xf>
    <xf numFmtId="0" fontId="0" fillId="0" borderId="62" xfId="0" applyFont="1" applyBorder="1" applyAlignment="1">
      <alignment horizontal="left" vertical="top"/>
    </xf>
    <xf numFmtId="0" fontId="4" fillId="0" borderId="50" xfId="0" applyFont="1" applyBorder="1" applyAlignment="1">
      <alignment horizontal="left" vertical="top" wrapText="1"/>
    </xf>
    <xf numFmtId="0" fontId="0" fillId="0" borderId="50" xfId="0" applyFill="1" applyBorder="1" applyAlignment="1">
      <alignment horizontal="left" vertical="top" wrapText="1"/>
    </xf>
    <xf numFmtId="0" fontId="16" fillId="0" borderId="0" xfId="0" applyFont="1" applyAlignment="1" applyProtection="1">
      <alignment horizontal="left" vertical="top" wrapText="1"/>
      <protection locked="0"/>
    </xf>
    <xf numFmtId="0" fontId="16" fillId="0" borderId="51" xfId="0" applyFont="1" applyBorder="1" applyAlignment="1" applyProtection="1">
      <alignment horizontal="left" vertical="top" wrapText="1"/>
      <protection locked="0"/>
    </xf>
    <xf numFmtId="0" fontId="30" fillId="0" borderId="62" xfId="2" applyFont="1" applyBorder="1" applyAlignment="1" applyProtection="1">
      <alignment horizontal="left" vertical="top" wrapText="1"/>
    </xf>
    <xf numFmtId="0" fontId="16" fillId="0" borderId="62" xfId="0" applyFont="1" applyBorder="1" applyAlignment="1">
      <alignment horizontal="left" vertical="top" wrapText="1"/>
    </xf>
    <xf numFmtId="0" fontId="30" fillId="0" borderId="51" xfId="2" applyFont="1" applyBorder="1" applyAlignment="1" applyProtection="1">
      <alignment horizontal="left" vertical="top" wrapText="1"/>
    </xf>
    <xf numFmtId="0" fontId="16" fillId="0" borderId="51" xfId="0" applyFont="1" applyBorder="1" applyAlignment="1">
      <alignment horizontal="left" vertical="top" wrapText="1"/>
    </xf>
    <xf numFmtId="0" fontId="30" fillId="0" borderId="55" xfId="2" applyFont="1" applyBorder="1" applyAlignment="1" applyProtection="1">
      <alignment horizontal="left" vertical="top" wrapText="1"/>
    </xf>
    <xf numFmtId="0" fontId="16" fillId="0" borderId="55" xfId="0" applyFont="1" applyBorder="1" applyAlignment="1">
      <alignment horizontal="left" vertical="top" wrapText="1"/>
    </xf>
    <xf numFmtId="0" fontId="30" fillId="0" borderId="47" xfId="2" applyFont="1" applyBorder="1" applyAlignment="1" applyProtection="1">
      <alignment horizontal="left" vertical="top" wrapText="1"/>
    </xf>
    <xf numFmtId="0" fontId="5" fillId="0" borderId="51" xfId="0" applyFont="1" applyFill="1" applyBorder="1" applyAlignment="1">
      <alignment horizontal="center" vertical="center"/>
    </xf>
    <xf numFmtId="0" fontId="5" fillId="0" borderId="62" xfId="0" applyFont="1" applyFill="1" applyBorder="1" applyAlignment="1">
      <alignment horizontal="center" vertical="center"/>
    </xf>
    <xf numFmtId="0" fontId="4" fillId="0" borderId="62" xfId="0" applyFont="1" applyFill="1" applyBorder="1" applyAlignment="1">
      <alignment horizontal="left" vertical="top" wrapText="1"/>
    </xf>
    <xf numFmtId="0" fontId="3" fillId="2" borderId="11" xfId="0" applyFont="1" applyFill="1" applyBorder="1" applyAlignment="1">
      <alignment horizontal="center" vertical="center"/>
    </xf>
    <xf numFmtId="0" fontId="0" fillId="3" borderId="44" xfId="0" applyFill="1" applyBorder="1" applyAlignment="1" applyProtection="1">
      <alignment horizontal="left" vertical="center" wrapText="1"/>
      <protection locked="0"/>
    </xf>
    <xf numFmtId="0" fontId="0" fillId="3" borderId="48"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16" fillId="0" borderId="55" xfId="0" applyFont="1" applyBorder="1" applyAlignment="1" applyProtection="1">
      <alignment horizontal="left" vertical="top" wrapText="1"/>
      <protection locked="0"/>
    </xf>
    <xf numFmtId="0" fontId="16" fillId="0" borderId="47" xfId="0" applyFont="1" applyBorder="1" applyAlignment="1">
      <alignment horizontal="left" vertical="top" wrapText="1"/>
    </xf>
    <xf numFmtId="0" fontId="5" fillId="0" borderId="63" xfId="0" applyFont="1" applyFill="1" applyBorder="1" applyAlignment="1">
      <alignment horizontal="center" vertical="center" wrapText="1"/>
    </xf>
    <xf numFmtId="0" fontId="5" fillId="3" borderId="62" xfId="0" applyFont="1" applyFill="1" applyBorder="1" applyAlignment="1" applyProtection="1">
      <alignment horizontal="center" vertical="center" wrapText="1"/>
      <protection locked="0"/>
    </xf>
    <xf numFmtId="0" fontId="5" fillId="3" borderId="64" xfId="0" applyFont="1" applyFill="1" applyBorder="1" applyAlignment="1" applyProtection="1">
      <alignment horizontal="left" vertical="center" wrapText="1"/>
      <protection locked="0"/>
    </xf>
    <xf numFmtId="0" fontId="4" fillId="0" borderId="46" xfId="0" applyFont="1" applyFill="1" applyBorder="1" applyAlignment="1">
      <alignment vertical="top" wrapText="1"/>
    </xf>
    <xf numFmtId="0" fontId="4" fillId="0" borderId="65" xfId="0" applyFont="1" applyFill="1" applyBorder="1" applyAlignment="1">
      <alignment vertical="top" wrapText="1"/>
    </xf>
    <xf numFmtId="0" fontId="26" fillId="0" borderId="0" xfId="0" applyFont="1" applyAlignment="1">
      <alignment horizontal="left" vertical="top" wrapText="1"/>
    </xf>
    <xf numFmtId="0" fontId="26" fillId="0" borderId="0" xfId="0" applyFont="1" applyAlignment="1" applyProtection="1">
      <alignment horizontal="left" vertical="top" wrapText="1"/>
      <protection locked="0"/>
    </xf>
    <xf numFmtId="0" fontId="26" fillId="0" borderId="51" xfId="0" applyFont="1" applyBorder="1" applyAlignment="1">
      <alignment horizontal="left" vertical="top" wrapText="1"/>
    </xf>
    <xf numFmtId="0" fontId="26" fillId="0" borderId="51" xfId="0" applyFont="1" applyBorder="1" applyAlignment="1" applyProtection="1">
      <alignment horizontal="left" vertical="top" wrapText="1"/>
      <protection locked="0"/>
    </xf>
    <xf numFmtId="0" fontId="26" fillId="0" borderId="55" xfId="0" applyFont="1" applyBorder="1" applyAlignment="1">
      <alignment horizontal="left" vertical="top" wrapText="1"/>
    </xf>
    <xf numFmtId="0" fontId="26" fillId="0" borderId="62" xfId="0" applyFont="1" applyBorder="1" applyAlignment="1">
      <alignment horizontal="left" vertical="top" wrapText="1"/>
    </xf>
    <xf numFmtId="0" fontId="31" fillId="0" borderId="55" xfId="0" applyFont="1" applyBorder="1" applyAlignment="1">
      <alignment horizontal="left" vertical="top" wrapText="1"/>
    </xf>
    <xf numFmtId="0" fontId="32" fillId="0" borderId="0" xfId="0" applyFont="1"/>
    <xf numFmtId="0" fontId="0" fillId="0" borderId="65" xfId="0" applyFill="1" applyBorder="1" applyAlignment="1">
      <alignment vertical="top" wrapText="1"/>
    </xf>
    <xf numFmtId="0" fontId="0" fillId="0" borderId="65" xfId="0" applyFont="1" applyFill="1" applyBorder="1" applyAlignment="1">
      <alignment vertical="top" wrapText="1"/>
    </xf>
    <xf numFmtId="0" fontId="0" fillId="0" borderId="50" xfId="0" applyFont="1" applyFill="1" applyBorder="1" applyAlignment="1">
      <alignment vertical="top" wrapText="1"/>
    </xf>
    <xf numFmtId="0" fontId="4" fillId="0" borderId="50" xfId="0" applyFont="1" applyFill="1" applyBorder="1" applyAlignment="1">
      <alignment vertical="top" wrapText="1"/>
    </xf>
    <xf numFmtId="0" fontId="16" fillId="0" borderId="47" xfId="0" applyFont="1" applyFill="1" applyBorder="1" applyAlignment="1">
      <alignment horizontal="left" vertical="top" wrapText="1"/>
    </xf>
    <xf numFmtId="0" fontId="5" fillId="0" borderId="53" xfId="0" applyFont="1" applyFill="1" applyBorder="1" applyAlignment="1">
      <alignment vertical="top" wrapText="1"/>
    </xf>
    <xf numFmtId="0" fontId="5" fillId="0" borderId="45" xfId="0" applyFont="1" applyFill="1" applyBorder="1" applyAlignment="1">
      <alignment horizontal="left" vertical="top" wrapText="1"/>
    </xf>
    <xf numFmtId="0" fontId="5" fillId="0" borderId="49" xfId="0" applyFont="1" applyFill="1" applyBorder="1" applyAlignment="1">
      <alignment wrapText="1"/>
    </xf>
    <xf numFmtId="0" fontId="5" fillId="0" borderId="53" xfId="0" applyFont="1" applyFill="1" applyBorder="1" applyAlignment="1">
      <alignment wrapText="1"/>
    </xf>
    <xf numFmtId="0" fontId="19" fillId="0" borderId="45" xfId="0" applyFont="1" applyFill="1" applyBorder="1" applyAlignment="1">
      <alignment vertical="center" wrapText="1"/>
    </xf>
    <xf numFmtId="0" fontId="19" fillId="0" borderId="49" xfId="0" applyFont="1" applyFill="1" applyBorder="1" applyAlignment="1">
      <alignment vertical="center" wrapText="1"/>
    </xf>
    <xf numFmtId="0" fontId="5" fillId="0" borderId="53" xfId="0" applyFont="1" applyFill="1" applyBorder="1" applyAlignment="1">
      <alignment horizontal="left" vertical="top" wrapText="1"/>
    </xf>
    <xf numFmtId="0" fontId="5" fillId="0" borderId="64" xfId="0" applyFont="1" applyFill="1" applyBorder="1" applyAlignment="1">
      <alignment horizontal="left" vertical="top" wrapText="1"/>
    </xf>
    <xf numFmtId="0" fontId="0" fillId="0" borderId="45" xfId="0" applyFont="1" applyFill="1" applyBorder="1" applyAlignment="1">
      <alignment vertical="center" wrapText="1"/>
    </xf>
    <xf numFmtId="0" fontId="0" fillId="0" borderId="47" xfId="0" applyFill="1" applyBorder="1" applyAlignment="1">
      <alignment horizontal="left" vertical="top" wrapText="1"/>
    </xf>
    <xf numFmtId="0" fontId="0" fillId="0" borderId="42" xfId="0" applyBorder="1" applyAlignment="1">
      <alignment vertical="center" wrapText="1"/>
    </xf>
    <xf numFmtId="0" fontId="29" fillId="0" borderId="0" xfId="2" applyAlignment="1" applyProtection="1">
      <alignment wrapText="1"/>
    </xf>
    <xf numFmtId="0" fontId="3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50" xfId="0" applyFill="1" applyBorder="1" applyAlignment="1">
      <alignment vertical="top" wrapText="1"/>
    </xf>
    <xf numFmtId="0" fontId="0" fillId="0" borderId="50" xfId="0" applyFont="1" applyFill="1" applyBorder="1" applyAlignment="1">
      <alignment vertical="top"/>
    </xf>
    <xf numFmtId="0" fontId="0" fillId="0" borderId="54" xfId="0" applyFont="1" applyFill="1" applyBorder="1" applyAlignment="1">
      <alignment vertical="top"/>
    </xf>
    <xf numFmtId="0" fontId="0" fillId="0" borderId="50" xfId="0" applyFill="1" applyBorder="1" applyAlignment="1">
      <alignment vertical="top"/>
    </xf>
    <xf numFmtId="43" fontId="0" fillId="0" borderId="54" xfId="1" applyFont="1" applyFill="1" applyBorder="1" applyAlignment="1">
      <alignment vertical="top"/>
    </xf>
    <xf numFmtId="0" fontId="2" fillId="0" borderId="50" xfId="0" applyFont="1" applyFill="1" applyBorder="1" applyAlignment="1">
      <alignment horizontal="left" vertical="top" wrapText="1"/>
    </xf>
    <xf numFmtId="0" fontId="2" fillId="0" borderId="54" xfId="0" applyFont="1" applyFill="1" applyBorder="1" applyAlignment="1">
      <alignment horizontal="left" vertical="top" wrapText="1"/>
    </xf>
    <xf numFmtId="0" fontId="2" fillId="0" borderId="46" xfId="0" applyFont="1" applyFill="1" applyBorder="1" applyAlignment="1">
      <alignment horizontal="left" vertical="top" wrapText="1"/>
    </xf>
    <xf numFmtId="0" fontId="0" fillId="0" borderId="51" xfId="0" applyFill="1" applyBorder="1" applyAlignment="1">
      <alignment horizontal="left" vertical="top"/>
    </xf>
    <xf numFmtId="0" fontId="0" fillId="0" borderId="46" xfId="0" applyFont="1" applyFill="1" applyBorder="1" applyAlignment="1">
      <alignment vertical="top"/>
    </xf>
    <xf numFmtId="0" fontId="30" fillId="0" borderId="51" xfId="2" applyFont="1" applyBorder="1" applyAlignment="1" applyProtection="1">
      <alignment horizontal="left" vertical="top" wrapText="1"/>
      <protection locked="0"/>
    </xf>
    <xf numFmtId="0" fontId="35" fillId="0" borderId="0" xfId="0" applyFont="1" applyAlignment="1">
      <alignment horizontal="center" vertical="center"/>
    </xf>
    <xf numFmtId="0" fontId="0" fillId="4" borderId="1" xfId="0"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4" fontId="0" fillId="0" borderId="0" xfId="0" applyNumberFormat="1"/>
    <xf numFmtId="0" fontId="36" fillId="0" borderId="0" xfId="0" applyFont="1"/>
    <xf numFmtId="0" fontId="13" fillId="14" borderId="18" xfId="0" applyFont="1" applyFill="1" applyBorder="1" applyAlignment="1">
      <alignment horizontal="center" vertical="center"/>
    </xf>
    <xf numFmtId="0" fontId="13" fillId="14" borderId="35" xfId="0" applyFont="1" applyFill="1" applyBorder="1" applyAlignment="1">
      <alignment horizontal="center" vertical="center" wrapText="1"/>
    </xf>
    <xf numFmtId="0" fontId="13" fillId="14" borderId="36" xfId="0" applyFont="1" applyFill="1" applyBorder="1" applyAlignment="1">
      <alignment horizontal="center" vertical="center" wrapText="1"/>
    </xf>
    <xf numFmtId="0" fontId="20" fillId="14" borderId="35" xfId="0" applyFont="1" applyFill="1" applyBorder="1" applyAlignment="1">
      <alignment horizontal="center" vertical="center" wrapText="1"/>
    </xf>
    <xf numFmtId="0" fontId="20" fillId="14" borderId="36" xfId="0" applyFont="1" applyFill="1" applyBorder="1" applyAlignment="1">
      <alignment horizontal="center" vertical="center" wrapText="1"/>
    </xf>
    <xf numFmtId="0" fontId="40" fillId="0" borderId="0" xfId="0" applyFont="1"/>
    <xf numFmtId="0" fontId="40" fillId="0" borderId="0" xfId="0" applyFont="1" applyAlignment="1">
      <alignment horizontal="center" vertical="center" wrapText="1"/>
    </xf>
    <xf numFmtId="165" fontId="0" fillId="4" borderId="1" xfId="0" applyNumberFormat="1" applyFill="1" applyBorder="1" applyAlignment="1" applyProtection="1">
      <alignment horizontal="center" vertical="center"/>
      <protection locked="0"/>
    </xf>
    <xf numFmtId="0" fontId="0" fillId="0" borderId="3" xfId="0" applyBorder="1" applyAlignment="1">
      <alignment horizontal="center"/>
    </xf>
    <xf numFmtId="0" fontId="11" fillId="15" borderId="7"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15" borderId="9"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0" xfId="0" applyFont="1" applyFill="1" applyAlignment="1">
      <alignment horizontal="center" vertical="center" wrapText="1"/>
    </xf>
    <xf numFmtId="0" fontId="28" fillId="15" borderId="0" xfId="0" applyFont="1" applyFill="1" applyBorder="1" applyAlignment="1">
      <alignment horizontal="center" vertical="center"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center" vertical="top"/>
    </xf>
    <xf numFmtId="0" fontId="0" fillId="0" borderId="0" xfId="0" applyFont="1" applyBorder="1" applyAlignment="1">
      <alignment horizontal="center" vertical="top" wrapText="1"/>
    </xf>
    <xf numFmtId="165" fontId="5" fillId="4" borderId="1" xfId="0" applyNumberFormat="1" applyFont="1" applyFill="1" applyBorder="1" applyAlignment="1" applyProtection="1">
      <alignment horizontal="center" vertical="center"/>
      <protection locked="0"/>
    </xf>
    <xf numFmtId="0" fontId="5" fillId="0" borderId="0" xfId="0" applyFont="1" applyAlignment="1">
      <alignment horizontal="left" vertical="top"/>
    </xf>
    <xf numFmtId="0" fontId="0" fillId="0" borderId="80" xfId="0" applyBorder="1" applyAlignment="1">
      <alignment horizontal="center" vertical="center"/>
    </xf>
    <xf numFmtId="0" fontId="0" fillId="0" borderId="80" xfId="0" applyBorder="1"/>
    <xf numFmtId="0" fontId="5" fillId="0" borderId="81" xfId="0" applyFont="1" applyFill="1" applyBorder="1" applyAlignment="1">
      <alignment vertical="top" wrapText="1"/>
    </xf>
    <xf numFmtId="0" fontId="4" fillId="0" borderId="82" xfId="0" applyFont="1" applyFill="1" applyBorder="1" applyAlignment="1">
      <alignment vertical="top" wrapText="1"/>
    </xf>
    <xf numFmtId="0" fontId="0" fillId="3" borderId="83" xfId="0" applyFill="1" applyBorder="1" applyAlignment="1" applyProtection="1">
      <alignment horizontal="center" vertical="center" wrapText="1"/>
      <protection locked="0"/>
    </xf>
    <xf numFmtId="0" fontId="0" fillId="3" borderId="81" xfId="0" applyFill="1" applyBorder="1" applyAlignment="1" applyProtection="1">
      <alignment horizontal="left" vertical="center" wrapText="1"/>
      <protection locked="0"/>
    </xf>
    <xf numFmtId="0" fontId="16" fillId="0" borderId="83" xfId="0" applyFont="1" applyBorder="1" applyAlignment="1" applyProtection="1">
      <alignment horizontal="left" vertical="top" wrapText="1"/>
      <protection locked="0"/>
    </xf>
    <xf numFmtId="0" fontId="16" fillId="0" borderId="83" xfId="0" applyFont="1" applyBorder="1" applyAlignment="1">
      <alignment horizontal="left" vertical="top" wrapText="1"/>
    </xf>
    <xf numFmtId="0" fontId="0" fillId="0" borderId="54" xfId="0" applyFont="1" applyFill="1" applyBorder="1" applyAlignment="1">
      <alignment vertical="top" wrapText="1"/>
    </xf>
    <xf numFmtId="0" fontId="0" fillId="0" borderId="46" xfId="0" applyFill="1" applyBorder="1" applyAlignment="1">
      <alignment vertical="top" wrapText="1"/>
    </xf>
    <xf numFmtId="0" fontId="8" fillId="0" borderId="61" xfId="0" applyFont="1" applyFill="1" applyBorder="1" applyAlignment="1">
      <alignment vertical="top" wrapText="1"/>
    </xf>
    <xf numFmtId="0" fontId="8" fillId="0" borderId="60" xfId="0" applyFont="1" applyFill="1" applyBorder="1" applyAlignment="1">
      <alignment vertical="top" wrapText="1"/>
    </xf>
    <xf numFmtId="0" fontId="24" fillId="0" borderId="50" xfId="0" applyFont="1" applyFill="1" applyBorder="1" applyAlignment="1">
      <alignment horizontal="left" vertical="top" wrapText="1"/>
    </xf>
    <xf numFmtId="0" fontId="5" fillId="0" borderId="50" xfId="0" applyFont="1" applyFill="1" applyBorder="1" applyAlignment="1">
      <alignment horizontal="left" vertical="top" wrapText="1"/>
    </xf>
    <xf numFmtId="0" fontId="4" fillId="0" borderId="47" xfId="0" applyFont="1" applyFill="1" applyBorder="1" applyAlignment="1">
      <alignment horizontal="left" vertical="top" wrapText="1"/>
    </xf>
    <xf numFmtId="0" fontId="0" fillId="0" borderId="51" xfId="0" applyNumberFormat="1" applyFont="1" applyFill="1" applyBorder="1" applyAlignment="1">
      <alignment horizontal="left" vertical="top" wrapText="1"/>
    </xf>
    <xf numFmtId="0" fontId="4" fillId="0" borderId="0" xfId="0" applyFont="1" applyFill="1" applyAlignment="1">
      <alignment horizontal="left" vertical="top" wrapText="1"/>
    </xf>
    <xf numFmtId="0" fontId="21" fillId="0" borderId="0" xfId="0" applyFont="1" applyFill="1" applyAlignment="1">
      <alignment horizontal="left" wrapText="1"/>
    </xf>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center" vertical="top" wrapText="1"/>
    </xf>
    <xf numFmtId="0" fontId="8" fillId="0" borderId="0" xfId="0" applyFont="1" applyFill="1" applyAlignment="1">
      <alignment wrapText="1"/>
    </xf>
    <xf numFmtId="0" fontId="27" fillId="0" borderId="0" xfId="0" applyFont="1" applyFill="1" applyAlignment="1">
      <alignment wrapText="1"/>
    </xf>
    <xf numFmtId="0" fontId="4" fillId="0" borderId="0" xfId="0" applyFont="1" applyFill="1" applyAlignment="1">
      <alignment horizontal="center" vertical="center" wrapText="1"/>
    </xf>
    <xf numFmtId="0" fontId="25" fillId="0" borderId="1" xfId="0" applyFont="1" applyBorder="1" applyAlignment="1">
      <alignment horizontal="center" vertical="center" wrapText="1"/>
    </xf>
    <xf numFmtId="0" fontId="25" fillId="0" borderId="0" xfId="0" applyFont="1" applyAlignment="1">
      <alignment horizontal="center" vertical="top" wrapText="1"/>
    </xf>
    <xf numFmtId="0" fontId="0" fillId="4" borderId="1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Alignment="1">
      <alignment vertical="center"/>
    </xf>
    <xf numFmtId="0" fontId="0" fillId="0" borderId="6" xfId="0" applyBorder="1"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25" fillId="10" borderId="10" xfId="0" applyFont="1" applyFill="1" applyBorder="1" applyAlignment="1" applyProtection="1">
      <alignment horizontal="center" vertical="center" wrapText="1"/>
      <protection locked="0"/>
    </xf>
    <xf numFmtId="0" fontId="25" fillId="10" borderId="12" xfId="0" applyFont="1" applyFill="1" applyBorder="1" applyAlignment="1" applyProtection="1">
      <alignment horizontal="center" vertical="center" wrapText="1"/>
      <protection locked="0"/>
    </xf>
    <xf numFmtId="0" fontId="0" fillId="0" borderId="0" xfId="0" applyAlignment="1">
      <alignment horizontal="left" vertical="top" wrapText="1"/>
    </xf>
    <xf numFmtId="0" fontId="6" fillId="0" borderId="44" xfId="0" applyFont="1" applyBorder="1" applyAlignment="1">
      <alignment horizontal="left" vertical="top" wrapText="1"/>
    </xf>
    <xf numFmtId="0" fontId="6" fillId="0" borderId="63" xfId="0" applyFont="1" applyBorder="1" applyAlignment="1">
      <alignment horizontal="left" vertical="top" wrapText="1"/>
    </xf>
    <xf numFmtId="0" fontId="6" fillId="0" borderId="48" xfId="0" applyFont="1" applyBorder="1" applyAlignment="1">
      <alignment horizontal="left" vertical="top" wrapText="1"/>
    </xf>
    <xf numFmtId="0" fontId="6" fillId="0" borderId="52"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7" fillId="0" borderId="44" xfId="0" applyFont="1" applyBorder="1" applyAlignment="1">
      <alignment horizontal="left" vertical="top" wrapText="1"/>
    </xf>
    <xf numFmtId="0" fontId="7" fillId="0" borderId="48" xfId="0" applyFont="1" applyBorder="1" applyAlignment="1">
      <alignment horizontal="left" vertical="top" wrapText="1"/>
    </xf>
    <xf numFmtId="0" fontId="7" fillId="0" borderId="52"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25" fillId="10" borderId="1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top" wrapText="1"/>
    </xf>
    <xf numFmtId="0" fontId="0" fillId="0" borderId="2" xfId="0" applyBorder="1" applyAlignment="1">
      <alignment vertical="center" wrapText="1"/>
    </xf>
    <xf numFmtId="0" fontId="0" fillId="0" borderId="7" xfId="0" applyFont="1" applyBorder="1" applyAlignment="1">
      <alignment vertical="center" wrapText="1"/>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37" fillId="12" borderId="18" xfId="0" applyFont="1" applyFill="1" applyBorder="1" applyAlignment="1">
      <alignment horizontal="center" vertical="center"/>
    </xf>
    <xf numFmtId="0" fontId="37" fillId="12" borderId="19" xfId="0" applyFont="1" applyFill="1" applyBorder="1" applyAlignment="1">
      <alignment horizontal="center" vertical="center"/>
    </xf>
    <xf numFmtId="0" fontId="37" fillId="12" borderId="20" xfId="0" applyFont="1" applyFill="1" applyBorder="1" applyAlignment="1">
      <alignment horizontal="center" vertical="center"/>
    </xf>
    <xf numFmtId="0" fontId="14" fillId="13" borderId="18" xfId="0" applyFont="1" applyFill="1" applyBorder="1" applyAlignment="1">
      <alignment horizontal="center" vertical="center"/>
    </xf>
    <xf numFmtId="0" fontId="17" fillId="13" borderId="19" xfId="0" applyFont="1" applyFill="1" applyBorder="1" applyAlignment="1">
      <alignment horizontal="center"/>
    </xf>
    <xf numFmtId="0" fontId="17" fillId="13" borderId="20" xfId="0" applyFont="1" applyFill="1" applyBorder="1" applyAlignment="1">
      <alignment horizontal="center"/>
    </xf>
    <xf numFmtId="0" fontId="20" fillId="14" borderId="18" xfId="0" applyFont="1" applyFill="1" applyBorder="1" applyAlignment="1">
      <alignment horizontal="center" vertical="center"/>
    </xf>
    <xf numFmtId="0" fontId="20" fillId="14" borderId="37" xfId="0" applyFont="1" applyFill="1" applyBorder="1" applyAlignment="1">
      <alignment horizontal="center" vertical="center"/>
    </xf>
    <xf numFmtId="0" fontId="38" fillId="11" borderId="18" xfId="0" applyFont="1" applyFill="1" applyBorder="1" applyAlignment="1">
      <alignment horizontal="center" vertical="center"/>
    </xf>
    <xf numFmtId="0" fontId="38" fillId="11" borderId="19" xfId="0" applyFont="1" applyFill="1" applyBorder="1" applyAlignment="1">
      <alignment horizontal="center" vertical="center"/>
    </xf>
    <xf numFmtId="0" fontId="38" fillId="11" borderId="20" xfId="0" applyFont="1" applyFill="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164" fontId="14" fillId="13" borderId="18" xfId="0" applyNumberFormat="1" applyFont="1" applyFill="1" applyBorder="1" applyAlignment="1">
      <alignment horizontal="center" vertical="center"/>
    </xf>
    <xf numFmtId="164" fontId="14" fillId="13" borderId="19" xfId="0" applyNumberFormat="1" applyFont="1" applyFill="1" applyBorder="1" applyAlignment="1">
      <alignment horizontal="center" vertical="center"/>
    </xf>
    <xf numFmtId="164" fontId="14" fillId="13" borderId="20"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Font="1" applyBorder="1" applyAlignment="1">
      <alignment vertical="center" wrapText="1"/>
    </xf>
    <xf numFmtId="0" fontId="14" fillId="0" borderId="6" xfId="0" applyFont="1" applyBorder="1" applyAlignment="1">
      <alignment horizontal="center" vertical="center"/>
    </xf>
    <xf numFmtId="0" fontId="0" fillId="0" borderId="33" xfId="0" applyBorder="1" applyAlignment="1">
      <alignment vertical="center" wrapText="1"/>
    </xf>
    <xf numFmtId="0" fontId="14" fillId="0" borderId="25" xfId="0" applyFont="1" applyBorder="1" applyAlignment="1">
      <alignment horizontal="center" vertical="center"/>
    </xf>
    <xf numFmtId="0" fontId="14" fillId="0" borderId="34" xfId="0" applyFont="1" applyBorder="1" applyAlignment="1">
      <alignment horizontal="center" vertical="center"/>
    </xf>
    <xf numFmtId="1" fontId="23" fillId="11" borderId="4" xfId="0" applyNumberFormat="1" applyFont="1" applyFill="1" applyBorder="1" applyAlignment="1">
      <alignment horizontal="center" vertical="center"/>
    </xf>
    <xf numFmtId="1" fontId="23" fillId="11" borderId="9" xfId="0" applyNumberFormat="1" applyFont="1" applyFill="1" applyBorder="1" applyAlignment="1">
      <alignment horizontal="center" vertical="center"/>
    </xf>
    <xf numFmtId="0" fontId="39" fillId="12" borderId="2" xfId="0" applyFont="1" applyFill="1" applyBorder="1" applyAlignment="1">
      <alignment horizontal="center" vertical="center"/>
    </xf>
    <xf numFmtId="0" fontId="39" fillId="12" borderId="3" xfId="0" applyFont="1" applyFill="1" applyBorder="1" applyAlignment="1">
      <alignment horizontal="center" vertical="center"/>
    </xf>
    <xf numFmtId="0" fontId="39" fillId="12" borderId="4" xfId="0" applyFont="1" applyFill="1" applyBorder="1" applyAlignment="1">
      <alignment horizontal="center" vertical="center"/>
    </xf>
    <xf numFmtId="0" fontId="41" fillId="12" borderId="7" xfId="0" applyFont="1" applyFill="1" applyBorder="1" applyAlignment="1">
      <alignment horizontal="center" vertical="center"/>
    </xf>
    <xf numFmtId="0" fontId="41" fillId="12" borderId="8" xfId="0" applyFont="1" applyFill="1" applyBorder="1" applyAlignment="1">
      <alignment horizontal="center" vertical="center"/>
    </xf>
    <xf numFmtId="0" fontId="41" fillId="12" borderId="9" xfId="0" applyFont="1" applyFill="1" applyBorder="1" applyAlignment="1">
      <alignment horizontal="center" vertical="center"/>
    </xf>
    <xf numFmtId="0" fontId="23" fillId="11" borderId="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3" xfId="0" applyFont="1" applyFill="1" applyBorder="1" applyAlignment="1">
      <alignment horizontal="center" vertical="center" wrapText="1"/>
    </xf>
  </cellXfs>
  <cellStyles count="3">
    <cellStyle name="Comma" xfId="1" builtinId="3"/>
    <cellStyle name="Hyperlink" xfId="2" builtinId="8"/>
    <cellStyle name="Normal" xfId="0" builtinId="0"/>
  </cellStyles>
  <dxfs count="24">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336699"/>
      <color rgb="FFF09456"/>
      <color rgb="FF3D6DC3"/>
      <color rgb="FFFFFFCC"/>
      <color rgb="FFFFFF99"/>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22" Type="http://schemas.microsoft.com/office/2006/relationships/vbaProject" Target="vbaProject.bin"/><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externalLink" Target="externalLinks/externalLink1.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hyperlink" Target="https://rabiesalliance.org/media/news/the-global-framework-for-dog-mediated-rabies-elimination" TargetMode="External"/><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 Id="rId2" Type="http://schemas.openxmlformats.org/officeDocument/2006/relationships/image" Target="../media/image7.emf"/><Relationship Id="rId3"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6</xdr:col>
      <xdr:colOff>106269</xdr:colOff>
      <xdr:row>32</xdr:row>
      <xdr:rowOff>237725</xdr:rowOff>
    </xdr:from>
    <xdr:to>
      <xdr:col>20</xdr:col>
      <xdr:colOff>149675</xdr:colOff>
      <xdr:row>55</xdr:row>
      <xdr:rowOff>30611</xdr:rowOff>
    </xdr:to>
    <xdr:grpSp>
      <xdr:nvGrpSpPr>
        <xdr:cNvPr id="15" name="Group 14"/>
        <xdr:cNvGrpSpPr/>
      </xdr:nvGrpSpPr>
      <xdr:grpSpPr>
        <a:xfrm>
          <a:off x="4406126" y="9073296"/>
          <a:ext cx="9586549" cy="5634886"/>
          <a:chOff x="4695826" y="5179543"/>
          <a:chExt cx="8537523" cy="5477444"/>
        </a:xfrm>
      </xdr:grpSpPr>
      <xdr:grpSp>
        <xdr:nvGrpSpPr>
          <xdr:cNvPr id="5" name="Group 4"/>
          <xdr:cNvGrpSpPr/>
        </xdr:nvGrpSpPr>
        <xdr:grpSpPr>
          <a:xfrm>
            <a:off x="4695826" y="5179543"/>
            <a:ext cx="8537523" cy="5477444"/>
            <a:chOff x="6264649" y="5190749"/>
            <a:chExt cx="8537523" cy="5477444"/>
          </a:xfrm>
        </xdr:grpSpPr>
        <xdr:sp macro="" textlink="">
          <xdr:nvSpPr>
            <xdr:cNvPr id="7" name="TextBox 6"/>
            <xdr:cNvSpPr txBox="1"/>
          </xdr:nvSpPr>
          <xdr:spPr>
            <a:xfrm>
              <a:off x="6267225" y="5190749"/>
              <a:ext cx="8534947" cy="365760"/>
            </a:xfrm>
            <a:prstGeom prst="rect">
              <a:avLst/>
            </a:prstGeom>
            <a:solidFill>
              <a:srgbClr val="F09456"/>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PH" sz="1400"/>
                <a:t>Please</a:t>
              </a:r>
              <a:r>
                <a:rPr lang="en-PH" sz="1400" baseline="0"/>
                <a:t> read the following before you start using the SARE tool:</a:t>
              </a:r>
              <a:endParaRPr lang="en-PH" sz="1400" b="0" baseline="0"/>
            </a:p>
          </xdr:txBody>
        </xdr:sp>
        <xdr:grpSp>
          <xdr:nvGrpSpPr>
            <xdr:cNvPr id="10" name="Group 9"/>
            <xdr:cNvGrpSpPr/>
          </xdr:nvGrpSpPr>
          <xdr:grpSpPr>
            <a:xfrm>
              <a:off x="6264649" y="5591733"/>
              <a:ext cx="8527117" cy="5076460"/>
              <a:chOff x="2073649" y="5468666"/>
              <a:chExt cx="8527116" cy="5165914"/>
            </a:xfrm>
          </xdr:grpSpPr>
          <xdr:sp macro="" textlink="">
            <xdr:nvSpPr>
              <xdr:cNvPr id="6" name="TextBox 5"/>
              <xdr:cNvSpPr txBox="1"/>
            </xdr:nvSpPr>
            <xdr:spPr>
              <a:xfrm>
                <a:off x="2073649" y="5468666"/>
                <a:ext cx="8527116" cy="5165914"/>
              </a:xfrm>
              <a:prstGeom prst="rect">
                <a:avLst/>
              </a:prstGeom>
              <a:solidFill>
                <a:schemeClr val="accent5">
                  <a:lumMod val="60000"/>
                  <a:lumOff val="40000"/>
                </a:schemeClr>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PH" sz="1000"/>
              </a:p>
            </xdr:txBody>
          </xdr:sp>
          <xdr:sp macro="" textlink="">
            <xdr:nvSpPr>
              <xdr:cNvPr id="3" name="TextBox 2"/>
              <xdr:cNvSpPr txBox="1"/>
            </xdr:nvSpPr>
            <xdr:spPr>
              <a:xfrm>
                <a:off x="2274795" y="5625354"/>
                <a:ext cx="3944470" cy="5009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A diagram outlining the SARE stages is on the top right of this page.</a:t>
                </a:r>
              </a:p>
              <a:p>
                <a:endParaRPr lang="en-PH" sz="1100"/>
              </a:p>
              <a:p>
                <a:r>
                  <a:rPr lang="en-PH" sz="1100"/>
                  <a:t>·         The worksheet, Summary (S0-S5), shows the activities that need to be completed in each category for each stage. This worksheet can be used as a reference point to show progression for each category as you move from one stage to the next. </a:t>
                </a:r>
              </a:p>
              <a:p>
                <a:endParaRPr lang="en-PH" sz="1100"/>
              </a:p>
              <a:p>
                <a:r>
                  <a:rPr lang="en-PH" sz="1100"/>
                  <a:t>·         There are 7 categories of activities – each category has its own worksheet. These worksheets will not be visible until you have read the instructions and confirmed at the end of this sheet.  </a:t>
                </a:r>
              </a:p>
              <a:p>
                <a:endParaRPr lang="en-PH" sz="1100"/>
              </a:p>
              <a:p>
                <a:r>
                  <a:rPr lang="en-PH" sz="1100"/>
                  <a:t>·         There are a number of questions or statements for each category, which relate to different activities that need to be completed in order to move to the next stage. </a:t>
                </a:r>
              </a:p>
              <a:p>
                <a:endParaRPr lang="en-PH" sz="1100"/>
              </a:p>
              <a:p>
                <a:r>
                  <a:rPr lang="en-PH" sz="1100"/>
                  <a:t>·         The first column tells you which stage each activity belongs to. Please ensure that you check this column before answering the question, as this will help to put the activity into its proper context.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Each question/statement needs a response in the ‘Status’ column – you need to enter "0" under Status if No or None, or "1" if Yes. You must change 0 to 1 if you have a positive answer. </a:t>
                </a:r>
                <a:endParaRPr lang="en-PH">
                  <a:effectLst/>
                </a:endParaRPr>
              </a:p>
              <a:p>
                <a:endParaRPr lang="en-PH" sz="1100"/>
              </a:p>
            </xdr:txBody>
          </xdr:sp>
          <xdr:sp macro="" textlink="">
            <xdr:nvSpPr>
              <xdr:cNvPr id="8" name="TextBox 7"/>
              <xdr:cNvSpPr txBox="1"/>
            </xdr:nvSpPr>
            <xdr:spPr>
              <a:xfrm>
                <a:off x="6477001" y="5636560"/>
                <a:ext cx="3944470" cy="424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Where thought necessary, other important information has been provided next to each activity. </a:t>
                </a:r>
                <a:endParaRPr lang="en-PH">
                  <a:effectLst/>
                </a:endParaRPr>
              </a:p>
              <a:p>
                <a:endParaRPr lang="en-PH" sz="1100"/>
              </a:p>
              <a:p>
                <a:r>
                  <a:rPr lang="en-PH" sz="1100"/>
                  <a:t>·         Please note: Where there is no question related to the scale of an activity (particularly in the case of activities related to Stage 0 and Stage 1), the presence of that item is sufficient to obtain a 'yes' score, whether at country or local level. For example, “is there (human) rabies vaccine available in the country” - this may be just in one location, or everywhere in the country - both will give a 'yes' answer.</a:t>
                </a:r>
              </a:p>
              <a:p>
                <a:endParaRPr lang="en-PH" sz="1100"/>
              </a:p>
              <a:p>
                <a:r>
                  <a:rPr lang="en-PH" sz="1100"/>
                  <a:t>·         Your scores will automatically be calculated on the ‘Summary (Score)’ worksheet, which will also tell you the remaining activities you need to complete for each stage, and display your current stage.</a:t>
                </a:r>
              </a:p>
              <a:p>
                <a:endParaRPr lang="en-PH" sz="1100"/>
              </a:p>
              <a:p>
                <a:r>
                  <a:rPr lang="en-PH" sz="1100"/>
                  <a:t>·         You will be able to see your resulting</a:t>
                </a:r>
                <a:r>
                  <a:rPr lang="en-PH" sz="1100" baseline="0"/>
                  <a:t> SARE s</a:t>
                </a:r>
                <a:r>
                  <a:rPr lang="en-PH" sz="1100"/>
                  <a:t>tage on the ‘Summary (Score)’ worksheet.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You will be able to see details of all activities pending and completed for each stage on the ‘Summary (S0-S5)’ worksheet. </a:t>
                </a:r>
                <a:endParaRPr lang="en-PH">
                  <a:effectLst/>
                </a:endParaRPr>
              </a:p>
              <a:p>
                <a:endParaRPr lang="en-PH" sz="1100"/>
              </a:p>
            </xdr:txBody>
          </xdr:sp>
        </xdr:grpSp>
      </xdr:grpSp>
    </xdr:grpSp>
    <xdr:clientData/>
  </xdr:twoCellAnchor>
  <mc:AlternateContent xmlns:mc="http://schemas.openxmlformats.org/markup-compatibility/2006">
    <mc:Choice xmlns:a14="http://schemas.microsoft.com/office/drawing/2010/main" Requires="a14">
      <xdr:twoCellAnchor>
        <xdr:from>
          <xdr:col>14</xdr:col>
          <xdr:colOff>266700</xdr:colOff>
          <xdr:row>50</xdr:row>
          <xdr:rowOff>76200</xdr:rowOff>
        </xdr:from>
        <xdr:to>
          <xdr:col>18</xdr:col>
          <xdr:colOff>215900</xdr:colOff>
          <xdr:row>53</xdr:row>
          <xdr:rowOff>76200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800000"/>
                  </a:solidFill>
                  <a:latin typeface="Calibri"/>
                  <a:ea typeface="Calibri"/>
                  <a:cs typeface="Calibri"/>
                </a:rPr>
                <a:t> I have read and understood the statements above.</a:t>
              </a:r>
            </a:p>
          </xdr:txBody>
        </xdr:sp>
        <xdr:clientData/>
      </xdr:twoCellAnchor>
    </mc:Choice>
    <mc:Fallback/>
  </mc:AlternateContent>
  <xdr:twoCellAnchor editAs="oneCell">
    <xdr:from>
      <xdr:col>10</xdr:col>
      <xdr:colOff>149678</xdr:colOff>
      <xdr:row>10</xdr:row>
      <xdr:rowOff>46426</xdr:rowOff>
    </xdr:from>
    <xdr:to>
      <xdr:col>18</xdr:col>
      <xdr:colOff>353784</xdr:colOff>
      <xdr:row>31</xdr:row>
      <xdr:rowOff>76998</xdr:rowOff>
    </xdr:to>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99" y="2400462"/>
          <a:ext cx="4884964" cy="5881643"/>
        </a:xfrm>
        <a:prstGeom prst="rect">
          <a:avLst/>
        </a:prstGeom>
        <a:noFill/>
        <a:ln w="57150">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119183</xdr:colOff>
      <xdr:row>0</xdr:row>
      <xdr:rowOff>171527</xdr:rowOff>
    </xdr:from>
    <xdr:to>
      <xdr:col>22</xdr:col>
      <xdr:colOff>225720</xdr:colOff>
      <xdr:row>2</xdr:row>
      <xdr:rowOff>568299</xdr:rowOff>
    </xdr:to>
    <xdr:grpSp>
      <xdr:nvGrpSpPr>
        <xdr:cNvPr id="16" name="Group 15"/>
        <xdr:cNvGrpSpPr/>
      </xdr:nvGrpSpPr>
      <xdr:grpSpPr>
        <a:xfrm>
          <a:off x="1806469" y="171527"/>
          <a:ext cx="13568537" cy="832201"/>
          <a:chOff x="894790" y="266777"/>
          <a:chExt cx="12148858" cy="832201"/>
        </a:xfrm>
      </xdr:grpSpPr>
      <xdr:sp macro="" textlink="">
        <xdr:nvSpPr>
          <xdr:cNvPr id="4" name="TextBox 3"/>
          <xdr:cNvSpPr txBox="1"/>
        </xdr:nvSpPr>
        <xdr:spPr>
          <a:xfrm>
            <a:off x="894790" y="266777"/>
            <a:ext cx="12148858" cy="527239"/>
          </a:xfrm>
          <a:prstGeom prst="rect">
            <a:avLst/>
          </a:prstGeom>
          <a:solidFill>
            <a:schemeClr val="accent2">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The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S</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tepwise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A</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pproach towards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R</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abies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E</a:t>
            </a:r>
            <a:r>
              <a:rPr lang="en-PH" sz="16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limination</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t>
            </a:r>
            <a:r>
              <a:rPr lang="en-PH"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a:t>
            </a:r>
            <a:endParaRPr lang="en-PH" sz="14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sp macro="" textlink="">
        <xdr:nvSpPr>
          <xdr:cNvPr id="27" name="TextBox 26"/>
          <xdr:cNvSpPr txBox="1"/>
        </xdr:nvSpPr>
        <xdr:spPr>
          <a:xfrm>
            <a:off x="907678" y="805224"/>
            <a:ext cx="12125268" cy="293754"/>
          </a:xfrm>
          <a:prstGeom prst="rect">
            <a:avLst/>
          </a:prstGeom>
          <a:solidFill>
            <a:schemeClr val="accent1">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A planning and</a:t>
            </a:r>
            <a:r>
              <a:rPr lang="en-PH" sz="1400" b="0" baseline="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 evaluation tool</a:t>
            </a:r>
            <a:endPar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xdr:from>
      <xdr:col>0</xdr:col>
      <xdr:colOff>377800</xdr:colOff>
      <xdr:row>12</xdr:row>
      <xdr:rowOff>149678</xdr:rowOff>
    </xdr:from>
    <xdr:to>
      <xdr:col>10</xdr:col>
      <xdr:colOff>13608</xdr:colOff>
      <xdr:row>28</xdr:row>
      <xdr:rowOff>503464</xdr:rowOff>
    </xdr:to>
    <xdr:grpSp>
      <xdr:nvGrpSpPr>
        <xdr:cNvPr id="2" name="Group 1"/>
        <xdr:cNvGrpSpPr/>
      </xdr:nvGrpSpPr>
      <xdr:grpSpPr>
        <a:xfrm>
          <a:off x="377800" y="2961821"/>
          <a:ext cx="6947379" cy="4762500"/>
          <a:chOff x="527478" y="2735036"/>
          <a:chExt cx="6153629" cy="4680857"/>
        </a:xfrm>
      </xdr:grpSpPr>
      <xdr:pic>
        <xdr:nvPicPr>
          <xdr:cNvPr id="41" name="Picture 40"/>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89631" y="2735036"/>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Picture 41"/>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608849" y="4000500"/>
            <a:ext cx="1295879" cy="9285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Picture 42"/>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65896" y="5232348"/>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Picture 43"/>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527478" y="6443385"/>
            <a:ext cx="1295879" cy="92858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TextBox 28"/>
          <xdr:cNvSpPr txBox="1"/>
        </xdr:nvSpPr>
        <xdr:spPr>
          <a:xfrm>
            <a:off x="714935" y="2842373"/>
            <a:ext cx="5966172" cy="1566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t>SARE </a:t>
            </a:r>
            <a:r>
              <a:rPr lang="en-PH" sz="1100">
                <a:solidFill>
                  <a:schemeClr val="dk1"/>
                </a:solidFill>
                <a:effectLst/>
                <a:latin typeface="+mn-lt"/>
                <a:ea typeface="+mn-ea"/>
                <a:cs typeface="+mn-cs"/>
              </a:rPr>
              <a:t>may serve as a self-assessment and a practical guide in developing a national rabies program and to successfully implement the different described stages. It helps to achieve the goals set out in the Global Framework (see diagram on the right). </a:t>
            </a:r>
            <a:r>
              <a:rPr lang="en-PH" sz="1100"/>
              <a:t>This tool is not prescriptive and it is not intended to replace existing regional or national rabies control strategies.</a:t>
            </a:r>
          </a:p>
        </xdr:txBody>
      </xdr:sp>
      <xdr:sp macro="" textlink="">
        <xdr:nvSpPr>
          <xdr:cNvPr id="45" name="TextBox 44"/>
          <xdr:cNvSpPr txBox="1"/>
        </xdr:nvSpPr>
        <xdr:spPr>
          <a:xfrm>
            <a:off x="740930" y="5374822"/>
            <a:ext cx="5265049"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The SARE tool, when used with the Rabies Blueprint provides guidance on the next steps needed and the institutional responsibilities concerning each activity and who might carry out the work.</a:t>
            </a:r>
          </a:p>
        </xdr:txBody>
      </xdr:sp>
      <xdr:sp macro="" textlink="">
        <xdr:nvSpPr>
          <xdr:cNvPr id="46" name="TextBox 45"/>
          <xdr:cNvSpPr txBox="1"/>
        </xdr:nvSpPr>
        <xdr:spPr>
          <a:xfrm>
            <a:off x="744779" y="6588580"/>
            <a:ext cx="5289930" cy="827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This tool will be most effective when used along with the SARE manual, which explains the steps and outlines key activities needed to progress along the stages. </a:t>
            </a:r>
          </a:p>
        </xdr:txBody>
      </xdr:sp>
      <xdr:sp macro="" textlink="">
        <xdr:nvSpPr>
          <xdr:cNvPr id="47" name="TextBox 46"/>
          <xdr:cNvSpPr txBox="1"/>
        </xdr:nvSpPr>
        <xdr:spPr>
          <a:xfrm>
            <a:off x="748622" y="4128408"/>
            <a:ext cx="5415365" cy="1055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The SARE tool provides measurable steps, designed as a logical flow of activities, to progress from Stage 0 (S0), being endemic for rabies, to Stage 5 (S5), which is freedom from dog-transmitted rabies. </a:t>
            </a:r>
          </a:p>
        </xdr:txBody>
      </xdr:sp>
    </xdr:grpSp>
    <xdr:clientData/>
  </xdr:twoCellAnchor>
  <xdr:twoCellAnchor>
    <xdr:from>
      <xdr:col>3</xdr:col>
      <xdr:colOff>81642</xdr:colOff>
      <xdr:row>3</xdr:row>
      <xdr:rowOff>149677</xdr:rowOff>
    </xdr:from>
    <xdr:to>
      <xdr:col>21</xdr:col>
      <xdr:colOff>54430</xdr:colOff>
      <xdr:row>9</xdr:row>
      <xdr:rowOff>37030</xdr:rowOff>
    </xdr:to>
    <xdr:grpSp>
      <xdr:nvGrpSpPr>
        <xdr:cNvPr id="17" name="Group 16"/>
        <xdr:cNvGrpSpPr/>
      </xdr:nvGrpSpPr>
      <xdr:grpSpPr>
        <a:xfrm>
          <a:off x="2422071" y="1165677"/>
          <a:ext cx="12128502" cy="1084782"/>
          <a:chOff x="1592035" y="1197427"/>
          <a:chExt cx="10844895" cy="1030353"/>
        </a:xfrm>
      </xdr:grpSpPr>
      <xdr:pic>
        <xdr:nvPicPr>
          <xdr:cNvPr id="57" name="Picture 56"/>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a:off x="1592035" y="1197427"/>
            <a:ext cx="176893" cy="103034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6" name="Picture 55"/>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flipH="1">
            <a:off x="12260037" y="1197436"/>
            <a:ext cx="176893" cy="103034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TextBox 10"/>
          <xdr:cNvSpPr txBox="1"/>
        </xdr:nvSpPr>
        <xdr:spPr>
          <a:xfrm>
            <a:off x="1687286" y="1333500"/>
            <a:ext cx="7633608"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400"/>
              <a:t>The Stepwise Approach towards Rabies Elimination (SARE) has been developed as a template that countries may use to develop activities and measure progress towards a national programme and strategy for sustainable rabies prevention, control and eventually elimination. </a:t>
            </a:r>
          </a:p>
        </xdr:txBody>
      </xdr:sp>
      <xdr:sp macro="" textlink="">
        <xdr:nvSpPr>
          <xdr:cNvPr id="51" name="TextBox 50"/>
          <xdr:cNvSpPr txBox="1"/>
        </xdr:nvSpPr>
        <xdr:spPr>
          <a:xfrm>
            <a:off x="9416142" y="1428749"/>
            <a:ext cx="302078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400">
                <a:solidFill>
                  <a:schemeClr val="dk1"/>
                </a:solidFill>
                <a:effectLst/>
                <a:latin typeface="+mn-lt"/>
                <a:ea typeface="+mn-ea"/>
                <a:cs typeface="+mn-cs"/>
              </a:rPr>
              <a:t>This tool focuses on the prevention of dog-transmitted human rabies.</a:t>
            </a:r>
            <a:endParaRPr lang="en-PH" sz="1400">
              <a:effectLst/>
            </a:endParaRPr>
          </a:p>
        </xdr:txBody>
      </xdr:sp>
    </xdr:grpSp>
    <xdr:clientData/>
  </xdr:twoCellAnchor>
  <xdr:twoCellAnchor editAs="oneCell">
    <xdr:from>
      <xdr:col>19</xdr:col>
      <xdr:colOff>571500</xdr:colOff>
      <xdr:row>11</xdr:row>
      <xdr:rowOff>13607</xdr:rowOff>
    </xdr:from>
    <xdr:to>
      <xdr:col>25</xdr:col>
      <xdr:colOff>289832</xdr:colOff>
      <xdr:row>29</xdr:row>
      <xdr:rowOff>287111</xdr:rowOff>
    </xdr:to>
    <xdr:pic>
      <xdr:nvPicPr>
        <xdr:cNvPr id="48" name="Picture 4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55286" y="2558143"/>
          <a:ext cx="3228975" cy="5348968"/>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312962</xdr:colOff>
      <xdr:row>27</xdr:row>
      <xdr:rowOff>380999</xdr:rowOff>
    </xdr:from>
    <xdr:to>
      <xdr:col>24</xdr:col>
      <xdr:colOff>163284</xdr:colOff>
      <xdr:row>28</xdr:row>
      <xdr:rowOff>394606</xdr:rowOff>
    </xdr:to>
    <xdr:sp macro="" textlink="">
      <xdr:nvSpPr>
        <xdr:cNvPr id="24" name="TextBox 23">
          <a:hlinkClick xmlns:r="http://schemas.openxmlformats.org/officeDocument/2006/relationships" r:id="rId6"/>
        </xdr:cNvPr>
        <xdr:cNvSpPr txBox="1"/>
      </xdr:nvSpPr>
      <xdr:spPr>
        <a:xfrm>
          <a:off x="13266962" y="6939642"/>
          <a:ext cx="1605643" cy="517071"/>
        </a:xfrm>
        <a:prstGeom prst="rect">
          <a:avLst/>
        </a:prstGeom>
        <a:solidFill>
          <a:schemeClr val="lt1"/>
        </a:solidFill>
        <a:ln w="9525" cmpd="sng">
          <a:noFill/>
        </a:ln>
        <a:effectLst>
          <a:outerShdw blurRad="50800" dist="38100" dir="2700000" algn="t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a:solidFill>
                <a:schemeClr val="accent1">
                  <a:lumMod val="50000"/>
                </a:schemeClr>
              </a:solidFill>
              <a:latin typeface="Arial Narrow" panose="020B0606020202030204" pitchFamily="34" charset="0"/>
            </a:rPr>
            <a:t>Click here for more information on STOP-R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xdr:row>
      <xdr:rowOff>133350</xdr:rowOff>
    </xdr:from>
    <xdr:to>
      <xdr:col>6</xdr:col>
      <xdr:colOff>66674</xdr:colOff>
      <xdr:row>8</xdr:row>
      <xdr:rowOff>57150</xdr:rowOff>
    </xdr:to>
    <xdr:sp macro="" textlink="">
      <xdr:nvSpPr>
        <xdr:cNvPr id="2" name="Rectangle 1"/>
        <xdr:cNvSpPr/>
      </xdr:nvSpPr>
      <xdr:spPr>
        <a:xfrm>
          <a:off x="657224" y="847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13</xdr:row>
      <xdr:rowOff>133350</xdr:rowOff>
    </xdr:from>
    <xdr:to>
      <xdr:col>6</xdr:col>
      <xdr:colOff>66675</xdr:colOff>
      <xdr:row>18</xdr:row>
      <xdr:rowOff>57150</xdr:rowOff>
    </xdr:to>
    <xdr:sp macro="" textlink="">
      <xdr:nvSpPr>
        <xdr:cNvPr id="3" name="Rectangle 2"/>
        <xdr:cNvSpPr/>
      </xdr:nvSpPr>
      <xdr:spPr>
        <a:xfrm>
          <a:off x="657225" y="3895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8</xdr:row>
      <xdr:rowOff>133350</xdr:rowOff>
    </xdr:from>
    <xdr:to>
      <xdr:col>6</xdr:col>
      <xdr:colOff>66675</xdr:colOff>
      <xdr:row>13</xdr:row>
      <xdr:rowOff>57150</xdr:rowOff>
    </xdr:to>
    <xdr:sp macro="" textlink="">
      <xdr:nvSpPr>
        <xdr:cNvPr id="4" name="Rectangle 3"/>
        <xdr:cNvSpPr/>
      </xdr:nvSpPr>
      <xdr:spPr>
        <a:xfrm>
          <a:off x="657225" y="2371725"/>
          <a:ext cx="5095875" cy="1447800"/>
        </a:xfrm>
        <a:prstGeom prst="rect">
          <a:avLst/>
        </a:prstGeom>
        <a:noFill/>
        <a:ln w="3175">
          <a:solidFill>
            <a:schemeClr val="accent2">
              <a:lumMod val="40000"/>
              <a:lumOff val="60000"/>
            </a:schemeClr>
          </a:solidFill>
        </a:ln>
        <a:effectLst>
          <a:glow rad="25400">
            <a:schemeClr val="accent2">
              <a:satMod val="175000"/>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xdr:row>
      <xdr:rowOff>123826</xdr:rowOff>
    </xdr:from>
    <xdr:to>
      <xdr:col>6</xdr:col>
      <xdr:colOff>66675</xdr:colOff>
      <xdr:row>3</xdr:row>
      <xdr:rowOff>57151</xdr:rowOff>
    </xdr:to>
    <xdr:sp macro="" textlink="">
      <xdr:nvSpPr>
        <xdr:cNvPr id="6" name="Rectangle 5"/>
        <xdr:cNvSpPr/>
      </xdr:nvSpPr>
      <xdr:spPr>
        <a:xfrm>
          <a:off x="657225" y="314326"/>
          <a:ext cx="5095875" cy="457200"/>
        </a:xfrm>
        <a:prstGeom prst="rect">
          <a:avLst/>
        </a:prstGeom>
        <a:noFill/>
        <a:ln>
          <a:solidFill>
            <a:schemeClr val="accent2">
              <a:lumMod val="40000"/>
              <a:lumOff val="60000"/>
            </a:schemeClr>
          </a:solidFill>
        </a:ln>
        <a:effectLst>
          <a:glow rad="25400">
            <a:schemeClr val="accent2">
              <a:satMod val="175000"/>
              <a:alpha val="3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editAs="oneCell">
    <xdr:from>
      <xdr:col>5</xdr:col>
      <xdr:colOff>2501900</xdr:colOff>
      <xdr:row>17</xdr:row>
      <xdr:rowOff>12700</xdr:rowOff>
    </xdr:from>
    <xdr:to>
      <xdr:col>5</xdr:col>
      <xdr:colOff>2705100</xdr:colOff>
      <xdr:row>18</xdr:row>
      <xdr:rowOff>0</xdr:rowOff>
    </xdr:to>
    <xdr:sp macro="" textlink="">
      <xdr:nvSpPr>
        <xdr:cNvPr id="2051" name="DTPicker3" hidden="1">
          <a:extLst>
            <a:ext uri="{63B3BB69-23CF-44E3-9099-C40C66FF867C}">
              <a14:compatExt xmlns:a14="http://schemas.microsoft.com/office/drawing/2010/main" spid="_x0000_s205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2501900</xdr:colOff>
      <xdr:row>7</xdr:row>
      <xdr:rowOff>25400</xdr:rowOff>
    </xdr:from>
    <xdr:to>
      <xdr:col>5</xdr:col>
      <xdr:colOff>2705100</xdr:colOff>
      <xdr:row>8</xdr:row>
      <xdr:rowOff>0</xdr:rowOff>
    </xdr:to>
    <xdr:sp macro="" textlink="">
      <xdr:nvSpPr>
        <xdr:cNvPr id="2049" name="DTPicker1" hidden="1">
          <a:extLst>
            <a:ext uri="{63B3BB69-23CF-44E3-9099-C40C66FF867C}">
              <a14:compatExt xmlns:a14="http://schemas.microsoft.com/office/drawing/2010/main" spid="_x0000_s204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2501900</xdr:colOff>
      <xdr:row>12</xdr:row>
      <xdr:rowOff>12700</xdr:rowOff>
    </xdr:from>
    <xdr:to>
      <xdr:col>5</xdr:col>
      <xdr:colOff>2705100</xdr:colOff>
      <xdr:row>13</xdr:row>
      <xdr:rowOff>0</xdr:rowOff>
    </xdr:to>
    <xdr:sp macro="" textlink="">
      <xdr:nvSpPr>
        <xdr:cNvPr id="2050" name="DTPicker2" hidden="1">
          <a:extLst>
            <a:ext uri="{63B3BB69-23CF-44E3-9099-C40C66FF867C}">
              <a14:compatExt xmlns:a14="http://schemas.microsoft.com/office/drawing/2010/main" spid="_x0000_s205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2501900</xdr:colOff>
      <xdr:row>7</xdr:row>
      <xdr:rowOff>25400</xdr:rowOff>
    </xdr:from>
    <xdr:to>
      <xdr:col>5</xdr:col>
      <xdr:colOff>2705100</xdr:colOff>
      <xdr:row>8</xdr:row>
      <xdr:rowOff>0</xdr:rowOff>
    </xdr:to>
    <xdr:pic>
      <xdr:nvPicPr>
        <xdr:cNvPr id="5" name="DTPicker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00" y="1917700"/>
          <a:ext cx="203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2501900</xdr:colOff>
      <xdr:row>12</xdr:row>
      <xdr:rowOff>12700</xdr:rowOff>
    </xdr:from>
    <xdr:to>
      <xdr:col>5</xdr:col>
      <xdr:colOff>2705100</xdr:colOff>
      <xdr:row>13</xdr:row>
      <xdr:rowOff>0</xdr:rowOff>
    </xdr:to>
    <xdr:pic>
      <xdr:nvPicPr>
        <xdr:cNvPr id="7" name="DTPicker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00" y="3416300"/>
          <a:ext cx="20320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2501900</xdr:colOff>
      <xdr:row>17</xdr:row>
      <xdr:rowOff>12700</xdr:rowOff>
    </xdr:from>
    <xdr:to>
      <xdr:col>5</xdr:col>
      <xdr:colOff>2705100</xdr:colOff>
      <xdr:row>18</xdr:row>
      <xdr:rowOff>0</xdr:rowOff>
    </xdr:to>
    <xdr:pic>
      <xdr:nvPicPr>
        <xdr:cNvPr id="8" name="DTPicker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50000" y="4927600"/>
          <a:ext cx="20320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35" name="TextBox 34"/>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INFORMATION, EDUCATION, AND COMMUNICATION</a:t>
          </a:r>
        </a:p>
      </xdr:txBody>
    </xdr:sp>
    <xdr:clientData/>
  </xdr:twoCellAnchor>
  <xdr:twoCellAnchor>
    <xdr:from>
      <xdr:col>0</xdr:col>
      <xdr:colOff>76200</xdr:colOff>
      <xdr:row>0</xdr:row>
      <xdr:rowOff>19050</xdr:rowOff>
    </xdr:from>
    <xdr:to>
      <xdr:col>1</xdr:col>
      <xdr:colOff>847725</xdr:colOff>
      <xdr:row>0</xdr:row>
      <xdr:rowOff>647700</xdr:rowOff>
    </xdr:to>
    <xdr:grpSp>
      <xdr:nvGrpSpPr>
        <xdr:cNvPr id="36" name="Group 35"/>
        <xdr:cNvGrpSpPr/>
      </xdr:nvGrpSpPr>
      <xdr:grpSpPr>
        <a:xfrm>
          <a:off x="76200" y="19050"/>
          <a:ext cx="1472565" cy="628650"/>
          <a:chOff x="0" y="0"/>
          <a:chExt cx="1381125" cy="628650"/>
        </a:xfrm>
      </xdr:grpSpPr>
      <xdr:sp macro="" textlink="">
        <xdr:nvSpPr>
          <xdr:cNvPr id="37" name="Rectangle 36"/>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38" name="Group 37"/>
          <xdr:cNvGrpSpPr/>
        </xdr:nvGrpSpPr>
        <xdr:grpSpPr>
          <a:xfrm>
            <a:off x="0" y="0"/>
            <a:ext cx="1381125" cy="628650"/>
            <a:chOff x="0" y="0"/>
            <a:chExt cx="1381125" cy="628650"/>
          </a:xfrm>
        </xdr:grpSpPr>
        <xdr:sp macro="" textlink="">
          <xdr:nvSpPr>
            <xdr:cNvPr id="39" name="Text Box 8"/>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40" name="Text Box 9"/>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41" name="Text Box 10"/>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42" name="Text Box 11"/>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43" name="Text Box 12"/>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44" name="Text Box 13"/>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19050</xdr:rowOff>
    </xdr:from>
    <xdr:to>
      <xdr:col>2</xdr:col>
      <xdr:colOff>666750</xdr:colOff>
      <xdr:row>0</xdr:row>
      <xdr:rowOff>647700</xdr:rowOff>
    </xdr:to>
    <xdr:grpSp>
      <xdr:nvGrpSpPr>
        <xdr:cNvPr id="12" name="Group 11"/>
        <xdr:cNvGrpSpPr/>
      </xdr:nvGrpSpPr>
      <xdr:grpSpPr>
        <a:xfrm>
          <a:off x="76200" y="19050"/>
          <a:ext cx="1492250" cy="628650"/>
          <a:chOff x="0" y="0"/>
          <a:chExt cx="1381125" cy="628650"/>
        </a:xfrm>
      </xdr:grpSpPr>
      <xdr:sp macro="" textlink="">
        <xdr:nvSpPr>
          <xdr:cNvPr id="13" name="Rectangle 12"/>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14" name="Group 13"/>
          <xdr:cNvGrpSpPr/>
        </xdr:nvGrpSpPr>
        <xdr:grpSpPr>
          <a:xfrm>
            <a:off x="0" y="0"/>
            <a:ext cx="1381125" cy="628650"/>
            <a:chOff x="0" y="0"/>
            <a:chExt cx="1381125" cy="628650"/>
          </a:xfrm>
        </xdr:grpSpPr>
        <xdr:sp macro="" textlink="">
          <xdr:nvSpPr>
            <xdr:cNvPr id="15" name="Text Box 8"/>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9"/>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10"/>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11"/>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12"/>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0" name="Text Box 13"/>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twoCellAnchor>
    <xdr:from>
      <xdr:col>2</xdr:col>
      <xdr:colOff>771525</xdr:colOff>
      <xdr:row>0</xdr:row>
      <xdr:rowOff>66675</xdr:rowOff>
    </xdr:from>
    <xdr:to>
      <xdr:col>3</xdr:col>
      <xdr:colOff>657225</xdr:colOff>
      <xdr:row>0</xdr:row>
      <xdr:rowOff>666750</xdr:rowOff>
    </xdr:to>
    <xdr:sp macro="" textlink="">
      <xdr:nvSpPr>
        <xdr:cNvPr id="21" name="TextBox 20"/>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DOG POPULATION RELATED</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2" name="Group 11"/>
        <xdr:cNvGrpSpPr/>
      </xdr:nvGrpSpPr>
      <xdr:grpSpPr>
        <a:xfrm>
          <a:off x="47625" y="0"/>
          <a:ext cx="1498600" cy="647700"/>
          <a:chOff x="0" y="-9525"/>
          <a:chExt cx="1409700" cy="647700"/>
        </a:xfrm>
      </xdr:grpSpPr>
      <xdr:sp macro="" textlink="">
        <xdr:nvSpPr>
          <xdr:cNvPr id="13" name="Rectangle 12"/>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4" name="Text Box 21"/>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2"/>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3"/>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4"/>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5"/>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26"/>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20" name="TextBox 19"/>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PREVENTION AND CONTROL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1" name="Group 10"/>
        <xdr:cNvGrpSpPr/>
      </xdr:nvGrpSpPr>
      <xdr:grpSpPr>
        <a:xfrm>
          <a:off x="47625" y="0"/>
          <a:ext cx="1498600" cy="647700"/>
          <a:chOff x="0" y="-9525"/>
          <a:chExt cx="1409700" cy="647700"/>
        </a:xfrm>
      </xdr:grpSpPr>
      <xdr:sp macro="" textlink="">
        <xdr:nvSpPr>
          <xdr:cNvPr id="12" name="Rectangle 11"/>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19" name="TextBox 18"/>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DATA</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COLLECTION AND ANALYSIS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10" name="TextBox 9"/>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LABORATORY</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DIAGNOSIS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1</xdr:col>
      <xdr:colOff>847725</xdr:colOff>
      <xdr:row>0</xdr:row>
      <xdr:rowOff>647700</xdr:rowOff>
    </xdr:to>
    <xdr:grpSp>
      <xdr:nvGrpSpPr>
        <xdr:cNvPr id="11" name="Group 10"/>
        <xdr:cNvGrpSpPr/>
      </xdr:nvGrpSpPr>
      <xdr:grpSpPr>
        <a:xfrm>
          <a:off x="47625" y="0"/>
          <a:ext cx="1498600" cy="647700"/>
          <a:chOff x="0" y="-9525"/>
          <a:chExt cx="1409700" cy="647700"/>
        </a:xfrm>
      </xdr:grpSpPr>
      <xdr:sp macro="" textlink="">
        <xdr:nvSpPr>
          <xdr:cNvPr id="12" name="Rectangle 11"/>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CROSS-CUTTING</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2</xdr:col>
      <xdr:colOff>85725</xdr:colOff>
      <xdr:row>0</xdr:row>
      <xdr:rowOff>647700</xdr:rowOff>
    </xdr:to>
    <xdr:grpSp>
      <xdr:nvGrpSpPr>
        <xdr:cNvPr id="28" name="Group 27"/>
        <xdr:cNvGrpSpPr/>
      </xdr:nvGrpSpPr>
      <xdr:grpSpPr>
        <a:xfrm>
          <a:off x="47625" y="0"/>
          <a:ext cx="1854200" cy="647700"/>
          <a:chOff x="0" y="0"/>
          <a:chExt cx="1628775" cy="647700"/>
        </a:xfrm>
      </xdr:grpSpPr>
      <xdr:sp macro="" textlink="">
        <xdr:nvSpPr>
          <xdr:cNvPr id="29" name="Rectangle 28"/>
          <xdr:cNvSpPr/>
        </xdr:nvSpPr>
        <xdr:spPr>
          <a:xfrm>
            <a:off x="28575" y="7620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30" name="Text Box 31"/>
          <xdr:cNvSpPr txBox="1"/>
        </xdr:nvSpPr>
        <xdr:spPr>
          <a:xfrm>
            <a:off x="381000" y="0"/>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31" name="Text Box 32"/>
          <xdr:cNvSpPr txBox="1"/>
        </xdr:nvSpPr>
        <xdr:spPr>
          <a:xfrm>
            <a:off x="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32" name="Text Box 33"/>
          <xdr:cNvSpPr txBox="1"/>
        </xdr:nvSpPr>
        <xdr:spPr>
          <a:xfrm>
            <a:off x="7048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33" name="Text Box 34"/>
          <xdr:cNvSpPr txBox="1"/>
        </xdr:nvSpPr>
        <xdr:spPr>
          <a:xfrm>
            <a:off x="209550" y="8572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34" name="Text Box 35"/>
          <xdr:cNvSpPr txBox="1"/>
        </xdr:nvSpPr>
        <xdr:spPr>
          <a:xfrm>
            <a:off x="885825" y="7620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35" name="Text Box 36"/>
          <xdr:cNvSpPr txBox="1"/>
        </xdr:nvSpPr>
        <xdr:spPr>
          <a:xfrm>
            <a:off x="695325" y="394902"/>
            <a:ext cx="9334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Narrow" panose="020B0606020202030204" pitchFamily="34" charset="0"/>
                <a:ea typeface="Calibri" panose="020F0502020204030204" pitchFamily="34" charset="0"/>
                <a:cs typeface="Arial" panose="020B0604020202020204" pitchFamily="34" charset="0"/>
              </a:rPr>
              <a:t>rganization</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LEGISLATION</a:t>
          </a:r>
        </a:p>
      </xdr:txBody>
    </xdr:sp>
    <xdr:clientData/>
  </xdr:twoCellAnchor>
  <xdr:twoCellAnchor>
    <xdr:from>
      <xdr:col>0</xdr:col>
      <xdr:colOff>47625</xdr:colOff>
      <xdr:row>0</xdr:row>
      <xdr:rowOff>0</xdr:rowOff>
    </xdr:from>
    <xdr:to>
      <xdr:col>1</xdr:col>
      <xdr:colOff>851535</xdr:colOff>
      <xdr:row>0</xdr:row>
      <xdr:rowOff>647700</xdr:rowOff>
    </xdr:to>
    <xdr:grpSp>
      <xdr:nvGrpSpPr>
        <xdr:cNvPr id="19" name="Group 18"/>
        <xdr:cNvGrpSpPr/>
      </xdr:nvGrpSpPr>
      <xdr:grpSpPr>
        <a:xfrm>
          <a:off x="47625" y="0"/>
          <a:ext cx="1502410" cy="647700"/>
          <a:chOff x="0" y="-19066"/>
          <a:chExt cx="1413561" cy="648231"/>
        </a:xfrm>
      </xdr:grpSpPr>
      <xdr:sp macro="" textlink="">
        <xdr:nvSpPr>
          <xdr:cNvPr id="20" name="Rectangle 19"/>
          <xdr:cNvSpPr/>
        </xdr:nvSpPr>
        <xdr:spPr>
          <a:xfrm>
            <a:off x="24713" y="5766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21" name="Text Box 41"/>
          <xdr:cNvSpPr txBox="1"/>
        </xdr:nvSpPr>
        <xdr:spPr>
          <a:xfrm>
            <a:off x="617838" y="-19066"/>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22" name="Text Box 42"/>
          <xdr:cNvSpPr txBox="1"/>
        </xdr:nvSpPr>
        <xdr:spPr>
          <a:xfrm>
            <a:off x="0"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23" name="Text Box 43"/>
          <xdr:cNvSpPr txBox="1"/>
        </xdr:nvSpPr>
        <xdr:spPr>
          <a:xfrm>
            <a:off x="395416"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24" name="Text Box 44"/>
          <xdr:cNvSpPr txBox="1"/>
        </xdr:nvSpPr>
        <xdr:spPr>
          <a:xfrm>
            <a:off x="214184" y="67198"/>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25" name="Text Box 45"/>
          <xdr:cNvSpPr txBox="1"/>
        </xdr:nvSpPr>
        <xdr:spPr>
          <a:xfrm>
            <a:off x="889686" y="5766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6" name="Text Box 46"/>
          <xdr:cNvSpPr txBox="1"/>
        </xdr:nvSpPr>
        <xdr:spPr>
          <a:xfrm>
            <a:off x="757881" y="370702"/>
            <a:ext cx="623244"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olitical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ARE/Sept%202016%20revision/SARE%20version%204%20(PARACON%20June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untry profile"/>
      <sheetName val="country"/>
      <sheetName val="Legislation"/>
      <sheetName val="Data coll &amp; ax"/>
      <sheetName val="Lab dx"/>
      <sheetName val="IEC"/>
      <sheetName val="Prev &amp; Ctrl"/>
      <sheetName val="Dog popn"/>
      <sheetName val="Cross-cutting issues"/>
      <sheetName val="SUMMARY (Score)"/>
      <sheetName val="SUMMARY (Stage)"/>
      <sheetName val="RULES"/>
      <sheetName val="key activities"/>
      <sheetName val="masterlist"/>
    </sheetNames>
    <sheetDataSet>
      <sheetData sheetId="0"/>
      <sheetData sheetId="1"/>
      <sheetData sheetId="2">
        <row r="1">
          <cell r="A1" t="str">
            <v>Afghanistan</v>
          </cell>
        </row>
        <row r="2">
          <cell r="A2" t="str">
            <v>Africa</v>
          </cell>
        </row>
        <row r="3">
          <cell r="A3" t="str">
            <v>Aland Islands</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&amp; Barbuda</v>
          </cell>
        </row>
        <row r="12">
          <cell r="A12" t="str">
            <v>Argentina</v>
          </cell>
        </row>
        <row r="13">
          <cell r="A13" t="str">
            <v>Armenia</v>
          </cell>
        </row>
        <row r="14">
          <cell r="A14" t="str">
            <v>Aruba</v>
          </cell>
        </row>
        <row r="15">
          <cell r="A15" t="str">
            <v>Asia</v>
          </cell>
        </row>
        <row r="16">
          <cell r="A16" t="str">
            <v>Australia</v>
          </cell>
        </row>
        <row r="17">
          <cell r="A17" t="str">
            <v>Austria</v>
          </cell>
        </row>
        <row r="18">
          <cell r="A18" t="str">
            <v>Azerbaijan</v>
          </cell>
        </row>
        <row r="19">
          <cell r="A19" t="str">
            <v>Bahamas, The</v>
          </cell>
        </row>
        <row r="20">
          <cell r="A20" t="str">
            <v>Bahrain</v>
          </cell>
        </row>
        <row r="21">
          <cell r="A21" t="str">
            <v>Bangladesh</v>
          </cell>
        </row>
        <row r="22">
          <cell r="A22" t="str">
            <v>Barbados</v>
          </cell>
        </row>
        <row r="23">
          <cell r="A23" t="str">
            <v>Belarus</v>
          </cell>
        </row>
        <row r="24">
          <cell r="A24" t="str">
            <v>Belgium</v>
          </cell>
        </row>
        <row r="25">
          <cell r="A25" t="str">
            <v>Belize</v>
          </cell>
        </row>
        <row r="26">
          <cell r="A26" t="str">
            <v>Benin</v>
          </cell>
        </row>
        <row r="27">
          <cell r="A27" t="str">
            <v>Bermuda</v>
          </cell>
        </row>
        <row r="28">
          <cell r="A28" t="str">
            <v>Bhutan</v>
          </cell>
        </row>
        <row r="29">
          <cell r="A29" t="str">
            <v>Bolivia</v>
          </cell>
        </row>
        <row r="30">
          <cell r="A30" t="str">
            <v>Bonaire, St.Eustat, Saba</v>
          </cell>
        </row>
        <row r="31">
          <cell r="A31" t="str">
            <v>Bosnia and Herzegovina</v>
          </cell>
        </row>
        <row r="32">
          <cell r="A32" t="str">
            <v>Botswana</v>
          </cell>
        </row>
        <row r="33">
          <cell r="A33" t="str">
            <v>Bouvet Island</v>
          </cell>
        </row>
        <row r="34">
          <cell r="A34" t="str">
            <v>Brazil</v>
          </cell>
        </row>
        <row r="35">
          <cell r="A35" t="str">
            <v>British Indian Ocean T.</v>
          </cell>
        </row>
        <row r="36">
          <cell r="A36" t="str">
            <v>British Virgin Islands</v>
          </cell>
        </row>
        <row r="37">
          <cell r="A37" t="str">
            <v>Brunei Darussalam</v>
          </cell>
        </row>
        <row r="38">
          <cell r="A38" t="str">
            <v>Bulgaria</v>
          </cell>
        </row>
        <row r="39">
          <cell r="A39" t="str">
            <v>Burkina Faso</v>
          </cell>
        </row>
        <row r="40">
          <cell r="A40" t="str">
            <v>Burundi</v>
          </cell>
        </row>
        <row r="41">
          <cell r="A41" t="str">
            <v>Cabo Verde</v>
          </cell>
        </row>
        <row r="42">
          <cell r="A42" t="str">
            <v>Cambodia</v>
          </cell>
        </row>
        <row r="43">
          <cell r="A43" t="str">
            <v>Cameroon</v>
          </cell>
        </row>
        <row r="44">
          <cell r="A44" t="str">
            <v>Canada</v>
          </cell>
        </row>
        <row r="45">
          <cell r="A45" t="str">
            <v>Caribbean, the</v>
          </cell>
        </row>
        <row r="46">
          <cell r="A46" t="str">
            <v>Cayman Islands</v>
          </cell>
        </row>
        <row r="47">
          <cell r="A47" t="str">
            <v>Central African Republic</v>
          </cell>
        </row>
        <row r="48">
          <cell r="A48" t="str">
            <v>Central America</v>
          </cell>
        </row>
        <row r="49">
          <cell r="A49" t="str">
            <v>Chad</v>
          </cell>
        </row>
        <row r="50">
          <cell r="A50" t="str">
            <v>Chile</v>
          </cell>
        </row>
        <row r="51">
          <cell r="A51" t="str">
            <v>China</v>
          </cell>
        </row>
        <row r="52">
          <cell r="A52" t="str">
            <v>Christmas Island</v>
          </cell>
        </row>
        <row r="53">
          <cell r="A53" t="str">
            <v>Cocos (Keeling) Islands</v>
          </cell>
        </row>
        <row r="54">
          <cell r="A54" t="str">
            <v>Colombia</v>
          </cell>
        </row>
        <row r="55">
          <cell r="A55" t="str">
            <v>Comoros</v>
          </cell>
        </row>
        <row r="56">
          <cell r="A56" t="str">
            <v>Congo</v>
          </cell>
        </row>
        <row r="57">
          <cell r="A57" t="str">
            <v>Congo, Dem. Rep. of the</v>
          </cell>
        </row>
        <row r="58">
          <cell r="A58" t="str">
            <v>Cook Islands</v>
          </cell>
        </row>
        <row r="59">
          <cell r="A59" t="str">
            <v>Costa Rica</v>
          </cell>
        </row>
        <row r="60">
          <cell r="A60" t="str">
            <v>Cote D'Ivoire</v>
          </cell>
        </row>
        <row r="61">
          <cell r="A61" t="str">
            <v>Croatia</v>
          </cell>
        </row>
        <row r="62">
          <cell r="A62" t="str">
            <v>Cuba</v>
          </cell>
        </row>
        <row r="63">
          <cell r="A63" t="str">
            <v>Curaçao</v>
          </cell>
        </row>
        <row r="64">
          <cell r="A64" t="str">
            <v>Cyprus</v>
          </cell>
        </row>
        <row r="65">
          <cell r="A65" t="str">
            <v>Czech Republic</v>
          </cell>
        </row>
        <row r="66">
          <cell r="A66" t="str">
            <v>Denmark</v>
          </cell>
        </row>
        <row r="67">
          <cell r="A67" t="str">
            <v>Djibouti</v>
          </cell>
        </row>
        <row r="68">
          <cell r="A68" t="str">
            <v>Dominica</v>
          </cell>
        </row>
        <row r="69">
          <cell r="A69" t="str">
            <v>Dominican Republic</v>
          </cell>
        </row>
        <row r="70">
          <cell r="A70" t="str">
            <v>East Timor (Timor-Leste)</v>
          </cell>
        </row>
        <row r="71">
          <cell r="A71" t="str">
            <v>Ecuador</v>
          </cell>
        </row>
        <row r="72">
          <cell r="A72" t="str">
            <v>Egypt</v>
          </cell>
        </row>
        <row r="73">
          <cell r="A73" t="str">
            <v>El Salvador</v>
          </cell>
        </row>
        <row r="74">
          <cell r="A74" t="str">
            <v>Equatorial Guinea</v>
          </cell>
        </row>
        <row r="75">
          <cell r="A75" t="str">
            <v>Eritrea</v>
          </cell>
        </row>
        <row r="76">
          <cell r="A76" t="str">
            <v>Estonia</v>
          </cell>
        </row>
        <row r="77">
          <cell r="A77" t="str">
            <v>Ethiopia</v>
          </cell>
        </row>
        <row r="78">
          <cell r="A78" t="str">
            <v>Europe</v>
          </cell>
        </row>
        <row r="79">
          <cell r="A79" t="str">
            <v>European Union</v>
          </cell>
        </row>
        <row r="80">
          <cell r="A80" t="str">
            <v>Falkland Is. (Malvinas)</v>
          </cell>
        </row>
        <row r="81">
          <cell r="A81" t="str">
            <v>Faroe Islands</v>
          </cell>
        </row>
        <row r="82">
          <cell r="A82" t="str">
            <v>Fiji</v>
          </cell>
        </row>
        <row r="83">
          <cell r="A83" t="str">
            <v>Finland</v>
          </cell>
        </row>
        <row r="84">
          <cell r="A84" t="str">
            <v>France</v>
          </cell>
        </row>
        <row r="85">
          <cell r="A85" t="str">
            <v>French Guiana</v>
          </cell>
        </row>
        <row r="86">
          <cell r="A86" t="str">
            <v>French Polynesia</v>
          </cell>
        </row>
        <row r="87">
          <cell r="A87" t="str">
            <v>French Southern Terr.</v>
          </cell>
        </row>
        <row r="88">
          <cell r="A88" t="str">
            <v>Gabon</v>
          </cell>
        </row>
        <row r="89">
          <cell r="A89" t="str">
            <v>Gambia, the</v>
          </cell>
        </row>
        <row r="90">
          <cell r="A90" t="str">
            <v>Georgia</v>
          </cell>
        </row>
        <row r="91">
          <cell r="A91" t="str">
            <v>Germany</v>
          </cell>
        </row>
        <row r="92">
          <cell r="A92" t="str">
            <v>Ghana</v>
          </cell>
        </row>
        <row r="93">
          <cell r="A93" t="str">
            <v>Gibraltar</v>
          </cell>
        </row>
        <row r="94">
          <cell r="A94" t="str">
            <v>Greece</v>
          </cell>
        </row>
        <row r="95">
          <cell r="A95" t="str">
            <v>Greenland</v>
          </cell>
        </row>
        <row r="96">
          <cell r="A96" t="str">
            <v>Grenada</v>
          </cell>
        </row>
        <row r="97">
          <cell r="A97" t="str">
            <v>Guadeloupe</v>
          </cell>
        </row>
        <row r="98">
          <cell r="A98" t="str">
            <v>Guam</v>
          </cell>
        </row>
        <row r="99">
          <cell r="A99" t="str">
            <v>Guatemala</v>
          </cell>
        </row>
        <row r="100">
          <cell r="A100" t="str">
            <v>Guernsey and Alderney</v>
          </cell>
        </row>
        <row r="101">
          <cell r="A101" t="str">
            <v>Guiana, French</v>
          </cell>
        </row>
        <row r="102">
          <cell r="A102" t="str">
            <v>Guinea</v>
          </cell>
        </row>
        <row r="103">
          <cell r="A103" t="str">
            <v>Guinea-Bissau</v>
          </cell>
        </row>
        <row r="104">
          <cell r="A104" t="str">
            <v>Guinea, Equatorial</v>
          </cell>
        </row>
        <row r="105">
          <cell r="A105" t="str">
            <v>Guyana</v>
          </cell>
        </row>
        <row r="106">
          <cell r="A106" t="str">
            <v>Haiti</v>
          </cell>
        </row>
        <row r="107">
          <cell r="A107" t="str">
            <v>Heard &amp; McDonald Is.</v>
          </cell>
        </row>
        <row r="108">
          <cell r="A108" t="str">
            <v>Holy See (Vatican)</v>
          </cell>
        </row>
        <row r="109">
          <cell r="A109" t="str">
            <v>Honduras</v>
          </cell>
        </row>
        <row r="110">
          <cell r="A110" t="str">
            <v>Hong Kong, (China)</v>
          </cell>
        </row>
        <row r="111">
          <cell r="A111" t="str">
            <v>Hungary</v>
          </cell>
        </row>
        <row r="112">
          <cell r="A112" t="str">
            <v>Iceland</v>
          </cell>
        </row>
        <row r="113">
          <cell r="A113" t="str">
            <v>India</v>
          </cell>
        </row>
        <row r="114">
          <cell r="A114" t="str">
            <v>Indonesia</v>
          </cell>
        </row>
        <row r="115">
          <cell r="A115" t="str">
            <v>Iran, Islamic Republic of</v>
          </cell>
        </row>
        <row r="116">
          <cell r="A116" t="str">
            <v>Iraq</v>
          </cell>
        </row>
        <row r="117">
          <cell r="A117" t="str">
            <v>Ireland</v>
          </cell>
        </row>
        <row r="118">
          <cell r="A118" t="str">
            <v>Israel</v>
          </cell>
        </row>
        <row r="119">
          <cell r="A119" t="str">
            <v>Italy</v>
          </cell>
        </row>
        <row r="120">
          <cell r="A120" t="str">
            <v>Ivory Coast (Cote d'Ivoire)</v>
          </cell>
        </row>
        <row r="121">
          <cell r="A121" t="str">
            <v>Jamaica</v>
          </cell>
        </row>
        <row r="122">
          <cell r="A122" t="str">
            <v>Japan</v>
          </cell>
        </row>
        <row r="123">
          <cell r="A123" t="str">
            <v>Jersey</v>
          </cell>
        </row>
        <row r="124">
          <cell r="A124" t="str">
            <v>Jordan</v>
          </cell>
        </row>
        <row r="125">
          <cell r="A125" t="str">
            <v>Kazakhstan</v>
          </cell>
        </row>
        <row r="126">
          <cell r="A126" t="str">
            <v>Kenya</v>
          </cell>
        </row>
        <row r="127">
          <cell r="A127" t="str">
            <v>Kiribati</v>
          </cell>
        </row>
        <row r="128">
          <cell r="A128" t="str">
            <v>Korea Dem. People's Rep.</v>
          </cell>
        </row>
        <row r="129">
          <cell r="A129" t="str">
            <v>Korea, (South) Republic of</v>
          </cell>
        </row>
        <row r="130">
          <cell r="A130" t="str">
            <v>Kosovo</v>
          </cell>
        </row>
        <row r="131">
          <cell r="A131" t="str">
            <v>Kuwait</v>
          </cell>
        </row>
        <row r="132">
          <cell r="A132" t="str">
            <v>Kyrgyzstan</v>
          </cell>
        </row>
        <row r="133">
          <cell r="A133" t="str">
            <v>Lao People's Dem. Rep.</v>
          </cell>
        </row>
        <row r="134">
          <cell r="A134" t="str">
            <v>Latvia</v>
          </cell>
        </row>
        <row r="135">
          <cell r="A135" t="str">
            <v>Lebanon</v>
          </cell>
        </row>
        <row r="136">
          <cell r="A136" t="str">
            <v>Lesotho</v>
          </cell>
        </row>
        <row r="137">
          <cell r="A137" t="str">
            <v>Liberia</v>
          </cell>
        </row>
        <row r="138">
          <cell r="A138" t="str">
            <v>Libyan Arab Jamahiriya</v>
          </cell>
        </row>
        <row r="139">
          <cell r="A139" t="str">
            <v>Liechtenstein</v>
          </cell>
        </row>
        <row r="140">
          <cell r="A140" t="str">
            <v>Lithuania</v>
          </cell>
        </row>
        <row r="141">
          <cell r="A141" t="str">
            <v>Luxembourg</v>
          </cell>
        </row>
        <row r="142">
          <cell r="A142" t="str">
            <v>Macao, (China)</v>
          </cell>
        </row>
        <row r="143">
          <cell r="A143" t="str">
            <v>Macedonia, TFYR</v>
          </cell>
        </row>
        <row r="144">
          <cell r="A144" t="str">
            <v>Madagascar</v>
          </cell>
        </row>
        <row r="145">
          <cell r="A145" t="str">
            <v>Malawi</v>
          </cell>
        </row>
        <row r="146">
          <cell r="A146" t="str">
            <v>Malaysia</v>
          </cell>
        </row>
        <row r="147">
          <cell r="A147" t="str">
            <v>Maldives</v>
          </cell>
        </row>
        <row r="148">
          <cell r="A148" t="str">
            <v>Mali</v>
          </cell>
        </row>
        <row r="149">
          <cell r="A149" t="str">
            <v>Malta</v>
          </cell>
        </row>
        <row r="150">
          <cell r="A150" t="str">
            <v>Man, Isle of</v>
          </cell>
        </row>
        <row r="151">
          <cell r="A151" t="str">
            <v>Marshall Islands</v>
          </cell>
        </row>
        <row r="152">
          <cell r="A152" t="str">
            <v>Martinique (FR)</v>
          </cell>
        </row>
        <row r="153">
          <cell r="A153" t="str">
            <v>Mauritania</v>
          </cell>
        </row>
        <row r="154">
          <cell r="A154" t="str">
            <v>Mauritius</v>
          </cell>
        </row>
        <row r="155">
          <cell r="A155" t="str">
            <v>Mayotte (FR)</v>
          </cell>
        </row>
        <row r="156">
          <cell r="A156" t="str">
            <v>Mexico</v>
          </cell>
        </row>
        <row r="157">
          <cell r="A157" t="str">
            <v>Micronesia, Fed. States of</v>
          </cell>
        </row>
        <row r="158">
          <cell r="A158" t="str">
            <v>Middle East</v>
          </cell>
        </row>
        <row r="159">
          <cell r="A159" t="str">
            <v>Moldova, Republic of</v>
          </cell>
        </row>
        <row r="160">
          <cell r="A160" t="str">
            <v>Monaco</v>
          </cell>
        </row>
        <row r="161">
          <cell r="A161" t="str">
            <v>Mongolia</v>
          </cell>
        </row>
        <row r="162">
          <cell r="A162" t="str">
            <v>Montenegro</v>
          </cell>
        </row>
        <row r="163">
          <cell r="A163" t="str">
            <v>Montserrat</v>
          </cell>
        </row>
        <row r="164">
          <cell r="A164" t="str">
            <v>Morocco</v>
          </cell>
        </row>
        <row r="165">
          <cell r="A165" t="str">
            <v>Mozambique</v>
          </cell>
        </row>
        <row r="166">
          <cell r="A166" t="str">
            <v>Myanmar (ex-Burma)</v>
          </cell>
        </row>
        <row r="167">
          <cell r="A167" t="str">
            <v>Namibia</v>
          </cell>
        </row>
        <row r="168">
          <cell r="A168" t="str">
            <v>Nauru</v>
          </cell>
        </row>
        <row r="169">
          <cell r="A169" t="str">
            <v>Nepal</v>
          </cell>
        </row>
        <row r="170">
          <cell r="A170" t="str">
            <v>Netherlands</v>
          </cell>
        </row>
        <row r="171">
          <cell r="A171" t="str">
            <v>Netherlands Antilles</v>
          </cell>
        </row>
        <row r="172">
          <cell r="A172" t="str">
            <v>New Caledonia</v>
          </cell>
        </row>
        <row r="173">
          <cell r="A173" t="str">
            <v>New Zealand</v>
          </cell>
        </row>
        <row r="174">
          <cell r="A174" t="str">
            <v>Nicaragua</v>
          </cell>
        </row>
        <row r="175">
          <cell r="A175" t="str">
            <v>Niger</v>
          </cell>
        </row>
        <row r="176">
          <cell r="A176" t="str">
            <v>Nigeria</v>
          </cell>
        </row>
        <row r="177">
          <cell r="A177" t="str">
            <v>Niue</v>
          </cell>
        </row>
        <row r="178">
          <cell r="A178" t="str">
            <v>Norfolk Island</v>
          </cell>
        </row>
        <row r="179">
          <cell r="A179" t="str">
            <v>North America</v>
          </cell>
        </row>
        <row r="180">
          <cell r="A180" t="str">
            <v>Northern Mariana Islands</v>
          </cell>
        </row>
        <row r="181">
          <cell r="A181" t="str">
            <v>Norway</v>
          </cell>
        </row>
        <row r="182">
          <cell r="A182" t="str">
            <v>Oceania</v>
          </cell>
        </row>
        <row r="183">
          <cell r="A183" t="str">
            <v>Oman</v>
          </cell>
        </row>
        <row r="184">
          <cell r="A184" t="str">
            <v>Pakistan</v>
          </cell>
        </row>
        <row r="185">
          <cell r="A185" t="str">
            <v>Palau</v>
          </cell>
        </row>
        <row r="186">
          <cell r="A186" t="str">
            <v>Palestinian Territory</v>
          </cell>
        </row>
        <row r="187">
          <cell r="A187" t="str">
            <v>Panama</v>
          </cell>
        </row>
        <row r="188">
          <cell r="A188" t="str">
            <v>Papua New Guinea</v>
          </cell>
        </row>
        <row r="189">
          <cell r="A189" t="str">
            <v>Paraguay</v>
          </cell>
        </row>
        <row r="190">
          <cell r="A190" t="str">
            <v>Peru</v>
          </cell>
        </row>
        <row r="191">
          <cell r="A191" t="str">
            <v>Philippines</v>
          </cell>
        </row>
        <row r="192">
          <cell r="A192" t="str">
            <v>Pitcairn Island</v>
          </cell>
        </row>
        <row r="193">
          <cell r="A193" t="str">
            <v>Poland</v>
          </cell>
        </row>
        <row r="194">
          <cell r="A194" t="str">
            <v>Portugal</v>
          </cell>
        </row>
        <row r="195">
          <cell r="A195" t="str">
            <v>Puerto Rico</v>
          </cell>
        </row>
        <row r="196">
          <cell r="A196" t="str">
            <v>Qatar</v>
          </cell>
        </row>
        <row r="197">
          <cell r="A197" t="str">
            <v>Reunion (FR)</v>
          </cell>
        </row>
        <row r="198">
          <cell r="A198" t="str">
            <v>Romania</v>
          </cell>
        </row>
        <row r="199">
          <cell r="A199" t="str">
            <v>Russia (Russian Fed.)</v>
          </cell>
        </row>
        <row r="200">
          <cell r="A200" t="str">
            <v>Rwanda</v>
          </cell>
        </row>
        <row r="201">
          <cell r="A201" t="str">
            <v>Sahara, Western</v>
          </cell>
        </row>
        <row r="202">
          <cell r="A202" t="str">
            <v>Saint Barthelemy (FR)</v>
          </cell>
        </row>
        <row r="203">
          <cell r="A203" t="str">
            <v>Saint Helena (UK)</v>
          </cell>
        </row>
        <row r="204">
          <cell r="A204" t="str">
            <v>Saint Kitts and Nevis</v>
          </cell>
        </row>
        <row r="205">
          <cell r="A205" t="str">
            <v>Saint Lucia</v>
          </cell>
        </row>
        <row r="206">
          <cell r="A206" t="str">
            <v>Saint Martin (FR)</v>
          </cell>
        </row>
        <row r="207">
          <cell r="A207" t="str">
            <v>S Pierre &amp; Miquelon(FR)</v>
          </cell>
        </row>
        <row r="208">
          <cell r="A208" t="str">
            <v>S Vincent &amp; Grenadines</v>
          </cell>
        </row>
        <row r="209">
          <cell r="A209" t="str">
            <v>Samoa</v>
          </cell>
        </row>
        <row r="210">
          <cell r="A210" t="str">
            <v>San Marino</v>
          </cell>
        </row>
        <row r="211">
          <cell r="A211" t="str">
            <v>Sao Tome and Principe</v>
          </cell>
        </row>
        <row r="212">
          <cell r="A212" t="str">
            <v>Saudi Arabia</v>
          </cell>
        </row>
        <row r="213">
          <cell r="A213" t="str">
            <v>Senegal</v>
          </cell>
        </row>
        <row r="214">
          <cell r="A214" t="str">
            <v>Serbia</v>
          </cell>
        </row>
        <row r="215">
          <cell r="A215" t="str">
            <v>Seychelles</v>
          </cell>
        </row>
        <row r="216">
          <cell r="A216" t="str">
            <v>Sierra Leone</v>
          </cell>
        </row>
        <row r="217">
          <cell r="A217" t="str">
            <v>Singapore</v>
          </cell>
        </row>
        <row r="218">
          <cell r="A218" t="str">
            <v>Slovakia</v>
          </cell>
        </row>
        <row r="219">
          <cell r="A219" t="str">
            <v>Slovenia</v>
          </cell>
        </row>
        <row r="220">
          <cell r="A220" t="str">
            <v>Solomon Islands</v>
          </cell>
        </row>
        <row r="221">
          <cell r="A221" t="str">
            <v>Somalia</v>
          </cell>
        </row>
        <row r="222">
          <cell r="A222" t="str">
            <v>South Africa</v>
          </cell>
        </row>
        <row r="223">
          <cell r="A223" t="str">
            <v>South America</v>
          </cell>
        </row>
        <row r="224">
          <cell r="A224" t="str">
            <v>S.George &amp; S.Sandwich</v>
          </cell>
        </row>
        <row r="225">
          <cell r="A225" t="str">
            <v>South Sudan</v>
          </cell>
        </row>
        <row r="226">
          <cell r="A226" t="str">
            <v>Spain</v>
          </cell>
        </row>
        <row r="227">
          <cell r="A227" t="str">
            <v>Sri Lanka (ex-Ceilan)</v>
          </cell>
        </row>
        <row r="228">
          <cell r="A228" t="str">
            <v>Sudan</v>
          </cell>
        </row>
        <row r="229">
          <cell r="A229" t="str">
            <v>Suriname</v>
          </cell>
        </row>
        <row r="230">
          <cell r="A230" t="str">
            <v>Svalbard &amp; Jan Mayen Is.</v>
          </cell>
        </row>
        <row r="231">
          <cell r="A231" t="str">
            <v>Swaziland</v>
          </cell>
        </row>
        <row r="232">
          <cell r="A232" t="str">
            <v>Sweden</v>
          </cell>
        </row>
        <row r="233">
          <cell r="A233" t="str">
            <v>Switzerland</v>
          </cell>
        </row>
        <row r="234">
          <cell r="A234" t="str">
            <v>Syrian Arab Republic</v>
          </cell>
        </row>
        <row r="235">
          <cell r="A235" t="str">
            <v>Taiwan</v>
          </cell>
        </row>
        <row r="236">
          <cell r="A236" t="str">
            <v>Tajikistan</v>
          </cell>
        </row>
        <row r="237">
          <cell r="A237" t="str">
            <v>Tanzania, United Rep. of</v>
          </cell>
        </row>
        <row r="238">
          <cell r="A238" t="str">
            <v>Thailand</v>
          </cell>
        </row>
        <row r="239">
          <cell r="A239" t="str">
            <v>Timor-Leste (East Timor)</v>
          </cell>
        </row>
        <row r="240">
          <cell r="A240" t="str">
            <v>Togo</v>
          </cell>
        </row>
        <row r="241">
          <cell r="A241" t="str">
            <v>Tokelau</v>
          </cell>
        </row>
        <row r="242">
          <cell r="A242" t="str">
            <v>Tonga</v>
          </cell>
        </row>
        <row r="243">
          <cell r="A243" t="str">
            <v>Trinidad &amp; Tobago</v>
          </cell>
        </row>
        <row r="244">
          <cell r="A244" t="str">
            <v>Tunisia</v>
          </cell>
        </row>
        <row r="245">
          <cell r="A245" t="str">
            <v>Turkey</v>
          </cell>
        </row>
        <row r="246">
          <cell r="A246" t="str">
            <v>Turkmenistan</v>
          </cell>
        </row>
        <row r="247">
          <cell r="A247" t="str">
            <v>Turks and Caicos Is.</v>
          </cell>
        </row>
        <row r="248">
          <cell r="A248" t="str">
            <v>Tuvalu</v>
          </cell>
        </row>
        <row r="249">
          <cell r="A249" t="str">
            <v>Uganda</v>
          </cell>
        </row>
        <row r="250">
          <cell r="A250" t="str">
            <v>Ukraine</v>
          </cell>
        </row>
        <row r="251">
          <cell r="A251" t="str">
            <v>United Arab Emirates</v>
          </cell>
        </row>
        <row r="252">
          <cell r="A252" t="str">
            <v>United Kingdom</v>
          </cell>
        </row>
        <row r="253">
          <cell r="A253" t="str">
            <v>United States</v>
          </cell>
        </row>
        <row r="254">
          <cell r="A254" t="str">
            <v>US Minor Outlying Isl.</v>
          </cell>
        </row>
        <row r="255">
          <cell r="A255" t="str">
            <v>Uruguay</v>
          </cell>
        </row>
        <row r="256">
          <cell r="A256" t="str">
            <v>Uzbekistan</v>
          </cell>
        </row>
        <row r="257">
          <cell r="A257" t="str">
            <v>Vanuatu</v>
          </cell>
        </row>
        <row r="258">
          <cell r="A258" t="str">
            <v>Vatican (Holy See)</v>
          </cell>
        </row>
        <row r="259">
          <cell r="A259" t="str">
            <v>Venezuela</v>
          </cell>
        </row>
        <row r="260">
          <cell r="A260" t="str">
            <v>Viet Nam</v>
          </cell>
        </row>
        <row r="261">
          <cell r="A261" t="str">
            <v>Virgin Islands, British</v>
          </cell>
        </row>
        <row r="262">
          <cell r="A262" t="str">
            <v>Virgin Islands, U.S.</v>
          </cell>
        </row>
        <row r="263">
          <cell r="A263" t="str">
            <v>Wallis and Futuna</v>
          </cell>
        </row>
        <row r="264">
          <cell r="A264" t="str">
            <v>Western Sahara</v>
          </cell>
        </row>
        <row r="265">
          <cell r="A265" t="str">
            <v>Yemen</v>
          </cell>
        </row>
        <row r="266">
          <cell r="A266" t="str">
            <v>Zambia</v>
          </cell>
        </row>
        <row r="267">
          <cell r="A267" t="str">
            <v>Zimbabwe</v>
          </cell>
        </row>
      </sheetData>
      <sheetData sheetId="3">
        <row r="5">
          <cell r="A5">
            <v>0</v>
          </cell>
          <cell r="E5">
            <v>0</v>
          </cell>
        </row>
        <row r="6">
          <cell r="A6">
            <v>1</v>
          </cell>
          <cell r="E6">
            <v>0</v>
          </cell>
        </row>
        <row r="7">
          <cell r="A7">
            <v>2</v>
          </cell>
          <cell r="E7">
            <v>0</v>
          </cell>
        </row>
        <row r="8">
          <cell r="A8">
            <v>0</v>
          </cell>
          <cell r="E8">
            <v>0</v>
          </cell>
        </row>
        <row r="9">
          <cell r="A9">
            <v>1</v>
          </cell>
          <cell r="E9">
            <v>0</v>
          </cell>
        </row>
        <row r="10">
          <cell r="A10">
            <v>2</v>
          </cell>
          <cell r="E10">
            <v>0</v>
          </cell>
        </row>
        <row r="11">
          <cell r="A11">
            <v>0</v>
          </cell>
          <cell r="E11">
            <v>0</v>
          </cell>
        </row>
        <row r="12">
          <cell r="A12">
            <v>1</v>
          </cell>
          <cell r="E12">
            <v>0</v>
          </cell>
        </row>
        <row r="13">
          <cell r="A13">
            <v>1</v>
          </cell>
          <cell r="E13">
            <v>0</v>
          </cell>
        </row>
        <row r="14">
          <cell r="A14">
            <v>1</v>
          </cell>
          <cell r="E14">
            <v>0</v>
          </cell>
        </row>
        <row r="15">
          <cell r="A15">
            <v>1</v>
          </cell>
          <cell r="E15">
            <v>0</v>
          </cell>
        </row>
        <row r="16">
          <cell r="A16">
            <v>1</v>
          </cell>
          <cell r="E16">
            <v>0</v>
          </cell>
        </row>
        <row r="17">
          <cell r="A17">
            <v>1</v>
          </cell>
          <cell r="E17">
            <v>0</v>
          </cell>
        </row>
        <row r="18">
          <cell r="A18">
            <v>2</v>
          </cell>
          <cell r="E18">
            <v>0</v>
          </cell>
        </row>
        <row r="19">
          <cell r="A19">
            <v>4</v>
          </cell>
          <cell r="E19">
            <v>0</v>
          </cell>
        </row>
      </sheetData>
      <sheetData sheetId="4">
        <row r="5">
          <cell r="A5">
            <v>1</v>
          </cell>
          <cell r="E5">
            <v>0</v>
          </cell>
        </row>
        <row r="6">
          <cell r="A6">
            <v>1</v>
          </cell>
          <cell r="E6">
            <v>0</v>
          </cell>
        </row>
        <row r="7">
          <cell r="A7">
            <v>1</v>
          </cell>
          <cell r="E7">
            <v>0</v>
          </cell>
        </row>
        <row r="8">
          <cell r="A8">
            <v>1</v>
          </cell>
          <cell r="E8">
            <v>0</v>
          </cell>
        </row>
        <row r="9">
          <cell r="A9">
            <v>1</v>
          </cell>
          <cell r="E9">
            <v>0</v>
          </cell>
        </row>
        <row r="10">
          <cell r="A10">
            <v>1</v>
          </cell>
          <cell r="E10">
            <v>0</v>
          </cell>
        </row>
        <row r="11">
          <cell r="A11">
            <v>2</v>
          </cell>
          <cell r="E11">
            <v>0</v>
          </cell>
        </row>
        <row r="12">
          <cell r="A12">
            <v>2</v>
          </cell>
          <cell r="E12">
            <v>0</v>
          </cell>
        </row>
        <row r="13">
          <cell r="A13">
            <v>2</v>
          </cell>
          <cell r="E13">
            <v>0</v>
          </cell>
        </row>
        <row r="14">
          <cell r="A14">
            <v>2</v>
          </cell>
          <cell r="E14">
            <v>0</v>
          </cell>
        </row>
        <row r="15">
          <cell r="A15">
            <v>3</v>
          </cell>
          <cell r="E15">
            <v>0</v>
          </cell>
        </row>
        <row r="16">
          <cell r="A16">
            <v>3</v>
          </cell>
          <cell r="E16">
            <v>0</v>
          </cell>
        </row>
        <row r="17">
          <cell r="A17">
            <v>3</v>
          </cell>
          <cell r="E17">
            <v>0</v>
          </cell>
        </row>
        <row r="18">
          <cell r="A18">
            <v>4</v>
          </cell>
          <cell r="E18">
            <v>0</v>
          </cell>
        </row>
        <row r="19">
          <cell r="A19">
            <v>4</v>
          </cell>
          <cell r="E19">
            <v>0</v>
          </cell>
        </row>
        <row r="20">
          <cell r="A20">
            <v>5</v>
          </cell>
          <cell r="E20">
            <v>0</v>
          </cell>
        </row>
        <row r="21">
          <cell r="A21">
            <v>3</v>
          </cell>
          <cell r="E21">
            <v>0</v>
          </cell>
        </row>
        <row r="22">
          <cell r="A22">
            <v>3</v>
          </cell>
          <cell r="E22">
            <v>0</v>
          </cell>
        </row>
      </sheetData>
      <sheetData sheetId="5">
        <row r="5">
          <cell r="A5">
            <v>0</v>
          </cell>
          <cell r="E5">
            <v>0</v>
          </cell>
        </row>
        <row r="6">
          <cell r="A6">
            <v>0</v>
          </cell>
          <cell r="E6">
            <v>0</v>
          </cell>
        </row>
        <row r="7">
          <cell r="A7">
            <v>0</v>
          </cell>
          <cell r="E7">
            <v>0</v>
          </cell>
        </row>
        <row r="8">
          <cell r="A8">
            <v>1</v>
          </cell>
          <cell r="E8">
            <v>0</v>
          </cell>
        </row>
        <row r="9">
          <cell r="A9">
            <v>2</v>
          </cell>
          <cell r="E9">
            <v>0</v>
          </cell>
        </row>
        <row r="10">
          <cell r="A10">
            <v>2</v>
          </cell>
          <cell r="E10">
            <v>0</v>
          </cell>
        </row>
        <row r="11">
          <cell r="A11">
            <v>3</v>
          </cell>
          <cell r="E11">
            <v>0</v>
          </cell>
        </row>
        <row r="12">
          <cell r="A12">
            <v>3</v>
          </cell>
          <cell r="E12">
            <v>0</v>
          </cell>
        </row>
        <row r="13">
          <cell r="A13">
            <v>4</v>
          </cell>
          <cell r="E13">
            <v>0</v>
          </cell>
        </row>
        <row r="14">
          <cell r="A14">
            <v>4</v>
          </cell>
          <cell r="E14">
            <v>0</v>
          </cell>
        </row>
        <row r="15">
          <cell r="A15">
            <v>5</v>
          </cell>
          <cell r="E15">
            <v>0</v>
          </cell>
        </row>
      </sheetData>
      <sheetData sheetId="6">
        <row r="5">
          <cell r="A5">
            <v>2</v>
          </cell>
          <cell r="E5">
            <v>0</v>
          </cell>
        </row>
        <row r="6">
          <cell r="A6">
            <v>1</v>
          </cell>
          <cell r="E6">
            <v>0</v>
          </cell>
        </row>
        <row r="7">
          <cell r="A7">
            <v>1</v>
          </cell>
          <cell r="E7">
            <v>0</v>
          </cell>
        </row>
        <row r="8">
          <cell r="A8">
            <v>1</v>
          </cell>
          <cell r="E8">
            <v>0</v>
          </cell>
        </row>
        <row r="9">
          <cell r="A9">
            <v>2</v>
          </cell>
          <cell r="E9">
            <v>0</v>
          </cell>
        </row>
        <row r="10">
          <cell r="A10">
            <v>3</v>
          </cell>
          <cell r="E10">
            <v>0</v>
          </cell>
        </row>
        <row r="11">
          <cell r="A11">
            <v>1</v>
          </cell>
          <cell r="E11">
            <v>0</v>
          </cell>
        </row>
        <row r="12">
          <cell r="A12">
            <v>2</v>
          </cell>
          <cell r="E12">
            <v>0</v>
          </cell>
        </row>
        <row r="13">
          <cell r="A13">
            <v>2</v>
          </cell>
          <cell r="E13">
            <v>0</v>
          </cell>
        </row>
        <row r="14">
          <cell r="A14">
            <v>3</v>
          </cell>
          <cell r="E14">
            <v>0</v>
          </cell>
        </row>
        <row r="15">
          <cell r="A15">
            <v>3</v>
          </cell>
          <cell r="E15">
            <v>0</v>
          </cell>
        </row>
        <row r="16">
          <cell r="A16">
            <v>3</v>
          </cell>
          <cell r="E16">
            <v>0</v>
          </cell>
        </row>
        <row r="17">
          <cell r="A17">
            <v>4</v>
          </cell>
          <cell r="E17">
            <v>0</v>
          </cell>
        </row>
        <row r="18">
          <cell r="A18">
            <v>4</v>
          </cell>
          <cell r="E18">
            <v>0</v>
          </cell>
        </row>
        <row r="19">
          <cell r="A19">
            <v>5</v>
          </cell>
          <cell r="E19">
            <v>0</v>
          </cell>
        </row>
        <row r="20">
          <cell r="A20">
            <v>1</v>
          </cell>
          <cell r="E20">
            <v>0</v>
          </cell>
        </row>
        <row r="21">
          <cell r="A21">
            <v>2</v>
          </cell>
          <cell r="E21">
            <v>0</v>
          </cell>
        </row>
      </sheetData>
      <sheetData sheetId="7">
        <row r="5">
          <cell r="A5">
            <v>1</v>
          </cell>
          <cell r="E5">
            <v>0</v>
          </cell>
        </row>
        <row r="6">
          <cell r="A6">
            <v>1</v>
          </cell>
          <cell r="E6">
            <v>0</v>
          </cell>
        </row>
        <row r="7">
          <cell r="A7">
            <v>2</v>
          </cell>
          <cell r="E7">
            <v>0</v>
          </cell>
        </row>
        <row r="8">
          <cell r="A8">
            <v>2</v>
          </cell>
          <cell r="E8">
            <v>0</v>
          </cell>
        </row>
        <row r="9">
          <cell r="A9">
            <v>2</v>
          </cell>
          <cell r="E9">
            <v>0</v>
          </cell>
        </row>
        <row r="10">
          <cell r="A10">
            <v>3</v>
          </cell>
          <cell r="E10">
            <v>0</v>
          </cell>
        </row>
        <row r="11">
          <cell r="A11">
            <v>5</v>
          </cell>
          <cell r="E11">
            <v>0</v>
          </cell>
        </row>
        <row r="12">
          <cell r="A12">
            <v>1</v>
          </cell>
          <cell r="E12">
            <v>0</v>
          </cell>
        </row>
        <row r="13">
          <cell r="A13">
            <v>1</v>
          </cell>
          <cell r="E13">
            <v>0</v>
          </cell>
        </row>
        <row r="14">
          <cell r="A14">
            <v>2</v>
          </cell>
          <cell r="E14">
            <v>0</v>
          </cell>
        </row>
        <row r="15">
          <cell r="A15">
            <v>2</v>
          </cell>
          <cell r="E15">
            <v>0</v>
          </cell>
        </row>
        <row r="16">
          <cell r="A16">
            <v>3</v>
          </cell>
          <cell r="E16">
            <v>0</v>
          </cell>
        </row>
        <row r="17">
          <cell r="A17">
            <v>3</v>
          </cell>
          <cell r="E17">
            <v>0</v>
          </cell>
        </row>
        <row r="18">
          <cell r="A18">
            <v>4</v>
          </cell>
          <cell r="E18">
            <v>0</v>
          </cell>
        </row>
        <row r="19">
          <cell r="A19">
            <v>5</v>
          </cell>
          <cell r="E19">
            <v>0</v>
          </cell>
        </row>
        <row r="20">
          <cell r="A20">
            <v>1</v>
          </cell>
          <cell r="E20">
            <v>0</v>
          </cell>
        </row>
        <row r="21">
          <cell r="A21">
            <v>2</v>
          </cell>
          <cell r="E21">
            <v>0</v>
          </cell>
        </row>
        <row r="22">
          <cell r="A22">
            <v>2</v>
          </cell>
          <cell r="E22">
            <v>0</v>
          </cell>
        </row>
        <row r="23">
          <cell r="A23">
            <v>3</v>
          </cell>
          <cell r="E23">
            <v>0</v>
          </cell>
        </row>
        <row r="24">
          <cell r="A24">
            <v>3</v>
          </cell>
          <cell r="E24">
            <v>0</v>
          </cell>
        </row>
        <row r="25">
          <cell r="A25">
            <v>3</v>
          </cell>
          <cell r="E25">
            <v>0</v>
          </cell>
        </row>
        <row r="26">
          <cell r="A26">
            <v>4</v>
          </cell>
          <cell r="E26">
            <v>0</v>
          </cell>
        </row>
        <row r="27">
          <cell r="A27">
            <v>4</v>
          </cell>
          <cell r="E27">
            <v>0</v>
          </cell>
        </row>
        <row r="28">
          <cell r="A28">
            <v>4</v>
          </cell>
          <cell r="E28">
            <v>0</v>
          </cell>
        </row>
        <row r="29">
          <cell r="A29">
            <v>5</v>
          </cell>
          <cell r="E29">
            <v>0</v>
          </cell>
        </row>
      </sheetData>
      <sheetData sheetId="8">
        <row r="5">
          <cell r="A5">
            <v>1</v>
          </cell>
          <cell r="E5">
            <v>0</v>
          </cell>
        </row>
        <row r="6">
          <cell r="A6">
            <v>1</v>
          </cell>
          <cell r="E6">
            <v>0</v>
          </cell>
        </row>
        <row r="7">
          <cell r="A7">
            <v>2</v>
          </cell>
          <cell r="E7">
            <v>0</v>
          </cell>
        </row>
        <row r="8">
          <cell r="A8">
            <v>2</v>
          </cell>
          <cell r="E8">
            <v>0</v>
          </cell>
        </row>
        <row r="9">
          <cell r="A9">
            <v>5</v>
          </cell>
          <cell r="E9">
            <v>0</v>
          </cell>
        </row>
      </sheetData>
      <sheetData sheetId="9">
        <row r="5">
          <cell r="A5">
            <v>0</v>
          </cell>
          <cell r="E5">
            <v>0</v>
          </cell>
        </row>
        <row r="6">
          <cell r="A6">
            <v>1</v>
          </cell>
          <cell r="E6">
            <v>0</v>
          </cell>
        </row>
        <row r="7">
          <cell r="A7">
            <v>1</v>
          </cell>
          <cell r="E7">
            <v>0</v>
          </cell>
        </row>
        <row r="8">
          <cell r="A8">
            <v>1</v>
          </cell>
          <cell r="E8">
            <v>0</v>
          </cell>
        </row>
        <row r="9">
          <cell r="A9">
            <v>2</v>
          </cell>
          <cell r="E9">
            <v>0</v>
          </cell>
        </row>
        <row r="10">
          <cell r="A10">
            <v>2</v>
          </cell>
          <cell r="E10">
            <v>0</v>
          </cell>
        </row>
        <row r="11">
          <cell r="A11">
            <v>1</v>
          </cell>
          <cell r="E11">
            <v>0</v>
          </cell>
        </row>
        <row r="12">
          <cell r="A12">
            <v>1</v>
          </cell>
          <cell r="E12">
            <v>0</v>
          </cell>
        </row>
        <row r="13">
          <cell r="A13">
            <v>2</v>
          </cell>
          <cell r="E13">
            <v>0</v>
          </cell>
        </row>
        <row r="14">
          <cell r="A14">
            <v>2</v>
          </cell>
          <cell r="E14">
            <v>0</v>
          </cell>
        </row>
        <row r="15">
          <cell r="A15">
            <v>3</v>
          </cell>
          <cell r="E15">
            <v>0</v>
          </cell>
        </row>
        <row r="16">
          <cell r="A16">
            <v>4</v>
          </cell>
          <cell r="E16">
            <v>0</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1" Type="http://schemas.openxmlformats.org/officeDocument/2006/relationships/hyperlink" Target="http://caninerabiesblueprint.org/The-components-of-a-successful?lang=en" TargetMode="External"/><Relationship Id="rId12" Type="http://schemas.openxmlformats.org/officeDocument/2006/relationships/hyperlink" Target="http://caninerabiesblueprint.org/3-3-Costs-and-Funding?lang=en" TargetMode="External"/><Relationship Id="rId13" Type="http://schemas.openxmlformats.org/officeDocument/2006/relationships/hyperlink" Target="http://caninerabiesblueprint.org/Roles-and-Responsibilities?lang=en" TargetMode="External"/><Relationship Id="rId14" Type="http://schemas.openxmlformats.org/officeDocument/2006/relationships/hyperlink" Target="http://caninerabiesblueprint.org/5-6-Evaluation?lang=en" TargetMode="External"/><Relationship Id="rId15" Type="http://schemas.openxmlformats.org/officeDocument/2006/relationships/hyperlink" Target="http://caninerabiesblueprint.org/5-7-1-How-do-we-ensure?lang=en" TargetMode="External"/><Relationship Id="rId16" Type="http://schemas.openxmlformats.org/officeDocument/2006/relationships/hyperlink" Target="http://caninerabiesblueprint.org/OIE-Terrestrial-Animal-Health-Code" TargetMode="External"/><Relationship Id="rId17" Type="http://schemas.openxmlformats.org/officeDocument/2006/relationships/hyperlink" Target="http://rabiessurveillanceblueprint.org/-Reporting-dissemination-and-" TargetMode="External"/><Relationship Id="rId18" Type="http://schemas.openxmlformats.org/officeDocument/2006/relationships/drawing" Target="../drawings/drawing8.xml"/><Relationship Id="rId1" Type="http://schemas.openxmlformats.org/officeDocument/2006/relationships/hyperlink" Target="http://caninerabiesblueprint.org/Roles-and-Responsibilities?lang=en" TargetMode="External"/><Relationship Id="rId2" Type="http://schemas.openxmlformats.org/officeDocument/2006/relationships/hyperlink" Target="http://www.fao.org/3/a-i2415e.pdf" TargetMode="External"/><Relationship Id="rId3" Type="http://schemas.openxmlformats.org/officeDocument/2006/relationships/hyperlink" Target="http://caninerabiesblueprint.org/Roles-and-Responsibilities?lang=en" TargetMode="External"/><Relationship Id="rId4" Type="http://schemas.openxmlformats.org/officeDocument/2006/relationships/hyperlink" Target="http://caninerabiesblueprint.org/Roles-and-Responsibilities?lang=en" TargetMode="External"/><Relationship Id="rId5" Type="http://schemas.openxmlformats.org/officeDocument/2006/relationships/hyperlink" Target="http://www.fao.org/3/a-i2415e.pdf" TargetMode="External"/><Relationship Id="rId6" Type="http://schemas.openxmlformats.org/officeDocument/2006/relationships/hyperlink" Target="http://caninerabiesblueprint.org/5-1-What-do-we-need-to-know-before?lang=en" TargetMode="External"/><Relationship Id="rId7" Type="http://schemas.openxmlformats.org/officeDocument/2006/relationships/hyperlink" Target="http://caninerabiesblueprint.org/1-8-What-measures-are-available?lang=en" TargetMode="External"/><Relationship Id="rId8" Type="http://schemas.openxmlformats.org/officeDocument/2006/relationships/hyperlink" Target="http://caninerabiesblueprint.org/Roles-and-Responsibilities?lang=en" TargetMode="External"/><Relationship Id="rId9" Type="http://schemas.openxmlformats.org/officeDocument/2006/relationships/hyperlink" Target="http://caninerabiesblueprint.org/3-3-Costs-and-Funding?lang=en" TargetMode="External"/><Relationship Id="rId10" Type="http://schemas.openxmlformats.org/officeDocument/2006/relationships/hyperlink" Target="http://caninerabiesblueprint.org/Roles-and-Responsibilities?lang=en" TargetMode="External"/></Relationships>
</file>

<file path=xl/worksheets/_rels/sheet11.xml.rels><?xml version="1.0" encoding="UTF-8" standalone="yes"?>
<Relationships xmlns="http://schemas.openxmlformats.org/package/2006/relationships"><Relationship Id="rId9" Type="http://schemas.openxmlformats.org/officeDocument/2006/relationships/hyperlink" Target="http://caninerabiesblueprint.org/WHO-expert-consultation-on-rabies" TargetMode="External"/><Relationship Id="rId20" Type="http://schemas.openxmlformats.org/officeDocument/2006/relationships/hyperlink" Target="http://caninerabiesblueprint.org/3-2-11-What-laws-and-by-laws-may?lang=en" TargetMode="External"/><Relationship Id="rId21" Type="http://schemas.openxmlformats.org/officeDocument/2006/relationships/drawing" Target="../drawings/drawing9.xml"/><Relationship Id="rId10" Type="http://schemas.openxmlformats.org/officeDocument/2006/relationships/hyperlink" Target="http://caninerabiesblueprint.org/OIE-Terrestrial-Animal-Health-Code" TargetMode="External"/><Relationship Id="rId11" Type="http://schemas.openxmlformats.org/officeDocument/2006/relationships/hyperlink" Target="http://caninerabiesblueprint.org/WHO-expert-consultation-on-rabies" TargetMode="External"/><Relationship Id="rId12" Type="http://schemas.openxmlformats.org/officeDocument/2006/relationships/hyperlink" Target="http://caninerabiesblueprint.org/3-2-9-How-do-I-make-rabies-a?lang=en" TargetMode="External"/><Relationship Id="rId13" Type="http://schemas.openxmlformats.org/officeDocument/2006/relationships/hyperlink" Target="http://caninerabiesblueprint.org/3-2-9-How-do-I-make-rabies-a?lang=en" TargetMode="External"/><Relationship Id="rId14" Type="http://schemas.openxmlformats.org/officeDocument/2006/relationships/hyperlink" Target="http://caninerabiesblueprint.org/OIE-Terrestrial-Animal-Health-Code" TargetMode="External"/><Relationship Id="rId15" Type="http://schemas.openxmlformats.org/officeDocument/2006/relationships/hyperlink" Target="http://caninerabiesblueprint.org/WHO-expert-consultation-on-rabies" TargetMode="External"/><Relationship Id="rId16" Type="http://schemas.openxmlformats.org/officeDocument/2006/relationships/hyperlink" Target="http://caninerabiesblueprint.org/3-2-9-How-do-I-make-rabies-a?lang=en" TargetMode="External"/><Relationship Id="rId17" Type="http://schemas.openxmlformats.org/officeDocument/2006/relationships/hyperlink" Target="http://caninerabiesblueprint.org/3-2-9-How-do-I-make-rabies-a?lang=en" TargetMode="External"/><Relationship Id="rId18" Type="http://schemas.openxmlformats.org/officeDocument/2006/relationships/hyperlink" Target="http://rabiessurveillanceblueprint.org/WHO-Collaborating-Centres-for" TargetMode="External"/><Relationship Id="rId19" Type="http://schemas.openxmlformats.org/officeDocument/2006/relationships/hyperlink" Target="http://caninerabiesblueprint.org/General-guide-on-how-to-construct?lang=en" TargetMode="External"/><Relationship Id="rId1" Type="http://schemas.openxmlformats.org/officeDocument/2006/relationships/hyperlink" Target="http://caninerabiesblueprint.org/OIE-Terrestrial-Animal-Health-Code" TargetMode="External"/><Relationship Id="rId2" Type="http://schemas.openxmlformats.org/officeDocument/2006/relationships/hyperlink" Target="http://caninerabiesblueprint.org/WHO-expert-consultation-on-rabies" TargetMode="External"/><Relationship Id="rId3" Type="http://schemas.openxmlformats.org/officeDocument/2006/relationships/hyperlink" Target="http://caninerabiesblueprint.org/3-2-Legislation?lang=en" TargetMode="External"/><Relationship Id="rId4" Type="http://schemas.openxmlformats.org/officeDocument/2006/relationships/hyperlink" Target="http://caninerabiesblueprint.org/3-2-Legislation?lang=en" TargetMode="External"/><Relationship Id="rId5" Type="http://schemas.openxmlformats.org/officeDocument/2006/relationships/hyperlink" Target="http://caninerabiesblueprint.org/3-2-Legislation?lang=en" TargetMode="External"/><Relationship Id="rId6" Type="http://schemas.openxmlformats.org/officeDocument/2006/relationships/hyperlink" Target="http://caninerabiesblueprint.org/3-2-3-Why-does-rabies-need-to-be-a?lang=en" TargetMode="External"/><Relationship Id="rId7" Type="http://schemas.openxmlformats.org/officeDocument/2006/relationships/hyperlink" Target="http://caninerabiesblueprint.org/3-2-3-Why-does-rabies-need-to-be-a?lang=en" TargetMode="External"/><Relationship Id="rId8" Type="http://schemas.openxmlformats.org/officeDocument/2006/relationships/hyperlink" Target="http://caninerabiesblueprint.org/OIE-Terrestrial-Animal-Health-Cod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printerSettings" Target="../printerSettings/printerSettings4.bin"/><Relationship Id="rId3"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1" Type="http://schemas.openxmlformats.org/officeDocument/2006/relationships/hyperlink" Target="http://caninerabiesblueprint.org/4-2-3-Identifying-and" TargetMode="External"/><Relationship Id="rId12" Type="http://schemas.openxmlformats.org/officeDocument/2006/relationships/hyperlink" Target="http://www.unicef.org/cbsc/files/Advocacy_Toolkit.pdf" TargetMode="External"/><Relationship Id="rId13" Type="http://schemas.openxmlformats.org/officeDocument/2006/relationships/printerSettings" Target="../printerSettings/printerSettings5.bin"/><Relationship Id="rId14" Type="http://schemas.openxmlformats.org/officeDocument/2006/relationships/drawing" Target="../drawings/drawing3.xml"/><Relationship Id="rId1" Type="http://schemas.openxmlformats.org/officeDocument/2006/relationships/hyperlink" Target="http://caninerabiesblueprint.org/Examples-of-Knowledge-Attitude-and,1355" TargetMode="External"/><Relationship Id="rId2" Type="http://schemas.openxmlformats.org/officeDocument/2006/relationships/hyperlink" Target="http://caninerabiesblueprint.org/Communications-plan?lang=en" TargetMode="External"/><Relationship Id="rId3" Type="http://schemas.openxmlformats.org/officeDocument/2006/relationships/hyperlink" Target="http://caninerabiesblueprint.org/5-3-Who-do-we-need-to-train-and-in?lang=en" TargetMode="External"/><Relationship Id="rId4" Type="http://schemas.openxmlformats.org/officeDocument/2006/relationships/hyperlink" Target="https://education.rabiesalliance.org/login/index.php" TargetMode="External"/><Relationship Id="rId5" Type="http://schemas.openxmlformats.org/officeDocument/2006/relationships/hyperlink" Target="http://caninerabiesblueprint.org/5-4-7-How-do-we-make-sure-that-dog?lang=en" TargetMode="External"/><Relationship Id="rId6" Type="http://schemas.openxmlformats.org/officeDocument/2006/relationships/hyperlink" Target="https://rabiesalliance.org/world-rabies-day/" TargetMode="External"/><Relationship Id="rId7" Type="http://schemas.openxmlformats.org/officeDocument/2006/relationships/hyperlink" Target="http://caninerabiesblueprint.org/5-5-What-are-we-going-to-do-human?lang=en" TargetMode="External"/><Relationship Id="rId8" Type="http://schemas.openxmlformats.org/officeDocument/2006/relationships/hyperlink" Target="https://education.rabiesalliance.org/login/index.php" TargetMode="External"/><Relationship Id="rId9" Type="http://schemas.openxmlformats.org/officeDocument/2006/relationships/hyperlink" Target="http://caninerabiesblueprint.org/5-3-Who-do-we-need-to-train-and-in?lang=en" TargetMode="External"/><Relationship Id="rId10" Type="http://schemas.openxmlformats.org/officeDocument/2006/relationships/hyperlink" Target="http://caninerabiesblueprint.org/Communications-plan?lang=e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caninerabiesblueprint.org/5-4-16-What-dog-population?lang=en" TargetMode="External"/><Relationship Id="rId4" Type="http://schemas.openxmlformats.org/officeDocument/2006/relationships/hyperlink" Target="http://caninerabiesblueprint.org/Guidelines-for-dog-population?lang=en" TargetMode="External"/><Relationship Id="rId5" Type="http://schemas.openxmlformats.org/officeDocument/2006/relationships/hyperlink" Target="http://caninerabiesblueprint.org/5-4-16-What-dog-population" TargetMode="External"/><Relationship Id="rId6" Type="http://schemas.openxmlformats.org/officeDocument/2006/relationships/hyperlink" Target="http://caninerabiesblueprint.org/Guidelines-for-dog-population?lang=en" TargetMode="External"/><Relationship Id="rId7" Type="http://schemas.openxmlformats.org/officeDocument/2006/relationships/hyperlink" Target="https://education.rabiesalliance.org/login/index.php" TargetMode="External"/><Relationship Id="rId8" Type="http://schemas.openxmlformats.org/officeDocument/2006/relationships/hyperlink" Target="http://www.icam-coalition.org/downloads/ICAM_Are_we_making_a_difference_Updated_Nov2015.pdf" TargetMode="External"/><Relationship Id="rId9" Type="http://schemas.openxmlformats.org/officeDocument/2006/relationships/drawing" Target="../drawings/drawing4.xml"/><Relationship Id="rId1" Type="http://schemas.openxmlformats.org/officeDocument/2006/relationships/hyperlink" Target="http://caninerabiesblueprint.org/Examples-of-Knowledge-Attitude-and?lang=en" TargetMode="External"/><Relationship Id="rId2" Type="http://schemas.openxmlformats.org/officeDocument/2006/relationships/hyperlink" Target="http://caninerabiesblueprint.org/Communications-plan?lang=en"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caninerabiesblueprint.org/5-4-17-Our-programme-has-been" TargetMode="External"/><Relationship Id="rId21" Type="http://schemas.openxmlformats.org/officeDocument/2006/relationships/hyperlink" Target="http://caninerabiesblueprint.org/5-4-13-How-can-the-level-of?lang=en" TargetMode="External"/><Relationship Id="rId22" Type="http://schemas.openxmlformats.org/officeDocument/2006/relationships/hyperlink" Target="http://caninerabiesblueprint.org/5-6-Evaluation?lang=en" TargetMode="External"/><Relationship Id="rId23" Type="http://schemas.openxmlformats.org/officeDocument/2006/relationships/hyperlink" Target="http://caninerabiesblueprint.org/5-4-17-Our-programme-has-been" TargetMode="External"/><Relationship Id="rId24" Type="http://schemas.openxmlformats.org/officeDocument/2006/relationships/hyperlink" Target="http://caninerabiesblueprint.org/5-4-17-Our-programme-has-been?lang=en" TargetMode="External"/><Relationship Id="rId25" Type="http://schemas.openxmlformats.org/officeDocument/2006/relationships/hyperlink" Target="http://www.fao.org/3/a-i2415e.pdf" TargetMode="External"/><Relationship Id="rId26" Type="http://schemas.openxmlformats.org/officeDocument/2006/relationships/hyperlink" Target="http://caninerabiesblueprint.org/5-4-What-are-we-going-to-do-dog?lang=en" TargetMode="External"/><Relationship Id="rId27" Type="http://schemas.openxmlformats.org/officeDocument/2006/relationships/hyperlink" Target="http://caninerabiesblueprint.org/5-4-17-Our-programme-has-been?lang=en" TargetMode="External"/><Relationship Id="rId28" Type="http://schemas.openxmlformats.org/officeDocument/2006/relationships/hyperlink" Target="http://caninerabiesblueprint.org/Guidelines-on-human-prophylaxis" TargetMode="External"/><Relationship Id="rId29" Type="http://schemas.openxmlformats.org/officeDocument/2006/relationships/hyperlink" Target="http://caninerabiesblueprint.org/WHO-expert-consultation-on-rabies" TargetMode="External"/><Relationship Id="rId1" Type="http://schemas.openxmlformats.org/officeDocument/2006/relationships/hyperlink" Target="http://caninerabiesblueprint.org/5-4-What-are-we-going-to-do-dog?lang=en" TargetMode="External"/><Relationship Id="rId2" Type="http://schemas.openxmlformats.org/officeDocument/2006/relationships/hyperlink" Target="http://caninerabiesblueprint.org/3-1-Infrastructure?lang=en" TargetMode="External"/><Relationship Id="rId3" Type="http://schemas.openxmlformats.org/officeDocument/2006/relationships/hyperlink" Target="http://caninerabiesblueprint.org/5-5-3-What-do-we-need-to-know?lang=en" TargetMode="External"/><Relationship Id="rId4" Type="http://schemas.openxmlformats.org/officeDocument/2006/relationships/hyperlink" Target="http://caninerabiesblueprint.org/Rabies-blueprint-human-vaccination?lang=en" TargetMode="External"/><Relationship Id="rId5" Type="http://schemas.openxmlformats.org/officeDocument/2006/relationships/hyperlink" Target="http://caninerabiesblueprint.org/3-1-Infrastructure?lang=en" TargetMode="External"/><Relationship Id="rId30" Type="http://schemas.openxmlformats.org/officeDocument/2006/relationships/hyperlink" Target="http://caninerabiesblueprint.org/5-4-20-What-do-we-need-to-do-if" TargetMode="External"/><Relationship Id="rId31" Type="http://schemas.openxmlformats.org/officeDocument/2006/relationships/hyperlink" Target="http://www.fao.org/3/a-i2415e.pdf" TargetMode="External"/><Relationship Id="rId32" Type="http://schemas.openxmlformats.org/officeDocument/2006/relationships/hyperlink" Target="http://caninerabiesblueprint.org/Zoonotic-diseases-a-guide-to" TargetMode="External"/><Relationship Id="rId9" Type="http://schemas.openxmlformats.org/officeDocument/2006/relationships/hyperlink" Target="http://caninerabiesblueprint.org/WHO-prequalified-vaccines-list" TargetMode="External"/><Relationship Id="rId6" Type="http://schemas.openxmlformats.org/officeDocument/2006/relationships/hyperlink" Target="http://caninerabiesblueprint.org/Operational-activities?lang=en" TargetMode="External"/><Relationship Id="rId7" Type="http://schemas.openxmlformats.org/officeDocument/2006/relationships/hyperlink" Target="http://caninerabiesblueprint.org/WHO-expert-consultation-on-rabies" TargetMode="External"/><Relationship Id="rId8" Type="http://schemas.openxmlformats.org/officeDocument/2006/relationships/hyperlink" Target="http://www.who.int/immunization/policy/position_papers/rabies/en/" TargetMode="External"/><Relationship Id="rId33" Type="http://schemas.openxmlformats.org/officeDocument/2006/relationships/printerSettings" Target="../printerSettings/printerSettings6.bin"/><Relationship Id="rId34" Type="http://schemas.openxmlformats.org/officeDocument/2006/relationships/drawing" Target="../drawings/drawing5.xml"/><Relationship Id="rId10" Type="http://schemas.openxmlformats.org/officeDocument/2006/relationships/hyperlink" Target="http://caninerabiesblueprint.org/OIE-Manual-of-Diagnostic-Tests-and" TargetMode="External"/><Relationship Id="rId11" Type="http://schemas.openxmlformats.org/officeDocument/2006/relationships/hyperlink" Target="http://caninerabiesblueprint.org/5-4-What-are-we-going-to-do-dog?lang=en" TargetMode="External"/><Relationship Id="rId12" Type="http://schemas.openxmlformats.org/officeDocument/2006/relationships/hyperlink" Target="http://caninerabiesblueprint.org/WHO-expert-consultation-on-rabies" TargetMode="External"/><Relationship Id="rId13" Type="http://schemas.openxmlformats.org/officeDocument/2006/relationships/hyperlink" Target="http://www.fao.org/3/a-i2415e.pdf" TargetMode="External"/><Relationship Id="rId14" Type="http://schemas.openxmlformats.org/officeDocument/2006/relationships/hyperlink" Target="http://caninerabiesblueprint.org/Guidelines-for-the-design-and,178?lang=en" TargetMode="External"/><Relationship Id="rId15" Type="http://schemas.openxmlformats.org/officeDocument/2006/relationships/hyperlink" Target="http://caninerabiesblueprint.org/WHO-expert-consultation-on-rabies" TargetMode="External"/><Relationship Id="rId16" Type="http://schemas.openxmlformats.org/officeDocument/2006/relationships/hyperlink" Target="http://caninerabiesblueprint.org/WHO-prequalified-vaccines-list" TargetMode="External"/><Relationship Id="rId17" Type="http://schemas.openxmlformats.org/officeDocument/2006/relationships/hyperlink" Target="http://caninerabiesblueprint.org/WHO-International-Health" TargetMode="External"/><Relationship Id="rId18" Type="http://schemas.openxmlformats.org/officeDocument/2006/relationships/hyperlink" Target="http://www.fao.org/3/a-i2415e.pdf" TargetMode="External"/><Relationship Id="rId19" Type="http://schemas.openxmlformats.org/officeDocument/2006/relationships/hyperlink" Target="http://caninerabiesblueprint.org/Guidelines-for-the-design-and,178?lang=en"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caninerabiesblueprint.org/5-1-1-The-epidemiology-of-rabies?lang=en" TargetMode="External"/><Relationship Id="rId21" Type="http://schemas.openxmlformats.org/officeDocument/2006/relationships/hyperlink" Target="http://caninerabiesblueprint.org/WHO-International-Health" TargetMode="External"/><Relationship Id="rId22" Type="http://schemas.openxmlformats.org/officeDocument/2006/relationships/hyperlink" Target="http://caninerabiesblueprint.org/OIE-Terrestrial-Animal-Health-Code" TargetMode="External"/><Relationship Id="rId23" Type="http://schemas.openxmlformats.org/officeDocument/2006/relationships/hyperlink" Target="http://caninerabiesblueprint.org/Roles-and-Responsibilities?lang=en" TargetMode="External"/><Relationship Id="rId24" Type="http://schemas.openxmlformats.org/officeDocument/2006/relationships/hyperlink" Target="http://rabiessurveillanceblueprint.org/-2-3-Animal-rabies-surveillance-" TargetMode="External"/><Relationship Id="rId25" Type="http://schemas.openxmlformats.org/officeDocument/2006/relationships/hyperlink" Target="http://rabiessurveillanceblueprint.org/-2-2-Human-rabies-surveillance-" TargetMode="External"/><Relationship Id="rId26" Type="http://schemas.openxmlformats.org/officeDocument/2006/relationships/hyperlink" Target="http://caninerabiesblueprint.org/Public-health-and-economic-burden?lang=en" TargetMode="External"/><Relationship Id="rId27" Type="http://schemas.openxmlformats.org/officeDocument/2006/relationships/hyperlink" Target="http://caninerabiesblueprint.org/A-study-that-quantified-the?lang=en" TargetMode="External"/><Relationship Id="rId28" Type="http://schemas.openxmlformats.org/officeDocument/2006/relationships/hyperlink" Target="http://rabiessurveillanceblueprint.org/-2-2-Human-rabies-surveillance-" TargetMode="External"/><Relationship Id="rId29" Type="http://schemas.openxmlformats.org/officeDocument/2006/relationships/hyperlink" Target="http://caninerabiesblueprint.org/A-study-that-quantified-the?lang=en" TargetMode="External"/><Relationship Id="rId1" Type="http://schemas.openxmlformats.org/officeDocument/2006/relationships/hyperlink" Target="http://caninerabiesblueprint.org/3-1-3-What-personnel-and?lang=en" TargetMode="External"/><Relationship Id="rId2" Type="http://schemas.openxmlformats.org/officeDocument/2006/relationships/hyperlink" Target="http://caninerabiesblueprint.org/3-1-3-What-personnel-and?lang=en" TargetMode="External"/><Relationship Id="rId3" Type="http://schemas.openxmlformats.org/officeDocument/2006/relationships/hyperlink" Target="http://www.fao.org/3/a-i2415e.pdf" TargetMode="External"/><Relationship Id="rId4" Type="http://schemas.openxmlformats.org/officeDocument/2006/relationships/hyperlink" Target="http://www.fao.org/3/a-i2415e.pdf" TargetMode="External"/><Relationship Id="rId5" Type="http://schemas.openxmlformats.org/officeDocument/2006/relationships/hyperlink" Target="http://caninerabiesblueprint.org/Zoonotic-diseases-a-guide-to" TargetMode="External"/><Relationship Id="rId30" Type="http://schemas.openxmlformats.org/officeDocument/2006/relationships/hyperlink" Target="http://caninerabiesblueprint.org/A-study-comparing-the-cost?lang=en" TargetMode="External"/><Relationship Id="rId31" Type="http://schemas.openxmlformats.org/officeDocument/2006/relationships/hyperlink" Target="http://caninerabiesblueprint.org/WHO-International-Health" TargetMode="External"/><Relationship Id="rId32" Type="http://schemas.openxmlformats.org/officeDocument/2006/relationships/hyperlink" Target="http://caninerabiesblueprint.org/OIE-Terrestrial-Animal-Health-Code" TargetMode="External"/><Relationship Id="rId9" Type="http://schemas.openxmlformats.org/officeDocument/2006/relationships/hyperlink" Target="http://caninerabiesblueprint.org/3-1-3-What-personnel-and?lang=en" TargetMode="External"/><Relationship Id="rId6" Type="http://schemas.openxmlformats.org/officeDocument/2006/relationships/hyperlink" Target="http://caninerabiesblueprint.org/Zoonotic-diseases-a-guide-to" TargetMode="External"/><Relationship Id="rId7" Type="http://schemas.openxmlformats.org/officeDocument/2006/relationships/hyperlink" Target="http://caninerabiesblueprint.org/3-1-3-What-personnel-and?lang=en" TargetMode="External"/><Relationship Id="rId8" Type="http://schemas.openxmlformats.org/officeDocument/2006/relationships/hyperlink" Target="http://www.fao.org/3/a-i2415e.pdf" TargetMode="External"/><Relationship Id="rId33" Type="http://schemas.openxmlformats.org/officeDocument/2006/relationships/hyperlink" Target="http://rabiessurveillanceblueprint.org/-Reporting-dissemination-and-" TargetMode="External"/><Relationship Id="rId34" Type="http://schemas.openxmlformats.org/officeDocument/2006/relationships/hyperlink" Target="http://rabiessurveillanceblueprint.org/-Reporting-dissemination-and-" TargetMode="External"/><Relationship Id="rId35" Type="http://schemas.openxmlformats.org/officeDocument/2006/relationships/hyperlink" Target="http://caninerabiesblueprint.org/Zoonotic-diseases-a-guide-to" TargetMode="External"/><Relationship Id="rId36" Type="http://schemas.openxmlformats.org/officeDocument/2006/relationships/hyperlink" Target="http://caninerabiesblueprint.org/Zoonotic-diseases-a-guide-to" TargetMode="External"/><Relationship Id="rId10" Type="http://schemas.openxmlformats.org/officeDocument/2006/relationships/hyperlink" Target="http://www.fao.org/3/a-i2415e.pdf" TargetMode="External"/><Relationship Id="rId11" Type="http://schemas.openxmlformats.org/officeDocument/2006/relationships/hyperlink" Target="http://caninerabiesblueprint.org/3-1-3-What-personnel-and?lang=en" TargetMode="External"/><Relationship Id="rId12" Type="http://schemas.openxmlformats.org/officeDocument/2006/relationships/hyperlink" Target="http://www.fao.org/3/a-i2415e.pdf" TargetMode="External"/><Relationship Id="rId13" Type="http://schemas.openxmlformats.org/officeDocument/2006/relationships/hyperlink" Target="http://caninerabiesblueprint.org/3-1-3-What-personnel-and?lang=en" TargetMode="External"/><Relationship Id="rId14" Type="http://schemas.openxmlformats.org/officeDocument/2006/relationships/hyperlink" Target="http://www.fao.org/3/a-i2415e.pdf" TargetMode="External"/><Relationship Id="rId15" Type="http://schemas.openxmlformats.org/officeDocument/2006/relationships/hyperlink" Target="http://caninerabiesblueprint.org/5-3-1-Rabies-surveillance?lang=en" TargetMode="External"/><Relationship Id="rId16" Type="http://schemas.openxmlformats.org/officeDocument/2006/relationships/hyperlink" Target="http://caninerabiesblueprint.org/5-1-1-The-epidemiology-of-rabies?lang=en" TargetMode="External"/><Relationship Id="rId17" Type="http://schemas.openxmlformats.org/officeDocument/2006/relationships/hyperlink" Target="http://caninerabiesblueprint.org/5-1-1-The-epidemiology-of-rabies?lang=en" TargetMode="External"/><Relationship Id="rId18" Type="http://schemas.openxmlformats.org/officeDocument/2006/relationships/hyperlink" Target="http://caninerabiesblueprint.org/OIE-Terrestrial-Animal-Health-Code" TargetMode="External"/><Relationship Id="rId19" Type="http://schemas.openxmlformats.org/officeDocument/2006/relationships/hyperlink" Target="http://caninerabiesblueprint.org/WHO-International-Health" TargetMode="External"/><Relationship Id="rId37" Type="http://schemas.openxmlformats.org/officeDocument/2006/relationships/hyperlink" Target="http://rabiessurveillanceblueprint.org/6-7-What-international-rabies?lang=en" TargetMode="External"/><Relationship Id="rId38" Type="http://schemas.openxmlformats.org/officeDocument/2006/relationships/hyperlink" Target="http://rabiessurveillanceblueprint.org/-2-2-Human-rabies-surveillance-" TargetMode="External"/><Relationship Id="rId39" Type="http://schemas.openxmlformats.org/officeDocument/2006/relationships/hyperlink" Target="http://rabiessurveillanceblueprint.org/-2-3-Animal-rabies-surveillance-" TargetMode="External"/><Relationship Id="rId40" Type="http://schemas.openxmlformats.org/officeDocument/2006/relationships/hyperlink" Target="http://caninerabiesblueprint.org/WHO-International-Health" TargetMode="External"/><Relationship Id="rId41" Type="http://schemas.openxmlformats.org/officeDocument/2006/relationships/hyperlink" Target="http://caninerabiesblueprint.org/5-4-1-What-techniques-are?lang=en" TargetMode="External"/><Relationship Id="rId42"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9" Type="http://schemas.openxmlformats.org/officeDocument/2006/relationships/hyperlink" Target="http://caninerabiesblueprint.org/WHO-Guidance-on-Transport-of" TargetMode="External"/><Relationship Id="rId20" Type="http://schemas.openxmlformats.org/officeDocument/2006/relationships/hyperlink" Target="http://apps.who.int/whocc/Search.aspx" TargetMode="External"/><Relationship Id="rId21" Type="http://schemas.openxmlformats.org/officeDocument/2006/relationships/hyperlink" Target="http://caninerabiesblueprint.org/WHO-expert-consultation-on-rabies" TargetMode="External"/><Relationship Id="rId22" Type="http://schemas.openxmlformats.org/officeDocument/2006/relationships/hyperlink" Target="http://www.izsvenezie.com/reference-laboratories/rabies/" TargetMode="External"/><Relationship Id="rId23" Type="http://schemas.openxmlformats.org/officeDocument/2006/relationships/hyperlink" Target="http://caninerabiesblueprint.org/OIE-Terrestrial-Animal-Health-Code" TargetMode="External"/><Relationship Id="rId24" Type="http://schemas.openxmlformats.org/officeDocument/2006/relationships/hyperlink" Target="http://caninerabiesblueprint.org/OIE-Terrestrial-Animal-Health-Code" TargetMode="External"/><Relationship Id="rId25" Type="http://schemas.openxmlformats.org/officeDocument/2006/relationships/hyperlink" Target="http://rabiessurveillanceblueprint.org/3-6-What-samples-do-we-need-to" TargetMode="External"/><Relationship Id="rId26" Type="http://schemas.openxmlformats.org/officeDocument/2006/relationships/hyperlink" Target="http://rabiessurveillanceblueprint.org/-Laboratory-rabies-diagnosis-" TargetMode="External"/><Relationship Id="rId27" Type="http://schemas.openxmlformats.org/officeDocument/2006/relationships/hyperlink" Target="http://rabiessurveillanceblueprint.org/6-7-What-international-rabies?lang=en" TargetMode="External"/><Relationship Id="rId28" Type="http://schemas.openxmlformats.org/officeDocument/2006/relationships/hyperlink" Target="http://rabiessurveillanceblueprint.org/-Laboratory-rabies-diagnosis-" TargetMode="External"/><Relationship Id="rId29" Type="http://schemas.openxmlformats.org/officeDocument/2006/relationships/drawing" Target="../drawings/drawing7.xml"/><Relationship Id="rId10" Type="http://schemas.openxmlformats.org/officeDocument/2006/relationships/hyperlink" Target="http://caninerabiesblueprint.org/3-1-8-What-are-the-minimum?lang=en" TargetMode="External"/><Relationship Id="rId11" Type="http://schemas.openxmlformats.org/officeDocument/2006/relationships/hyperlink" Target="http://caninerabiesblueprint.org/OIE-Manual-of-Diagnostic-Tests-and" TargetMode="External"/><Relationship Id="rId12" Type="http://schemas.openxmlformats.org/officeDocument/2006/relationships/hyperlink" Target="http://caninerabiesblueprint.org/Laboratory-biorisk-management" TargetMode="External"/><Relationship Id="rId13" Type="http://schemas.openxmlformats.org/officeDocument/2006/relationships/hyperlink" Target="http://caninerabiesblueprint.org/3-1-8-What-are-the-minimum?lang=en" TargetMode="External"/><Relationship Id="rId14" Type="http://schemas.openxmlformats.org/officeDocument/2006/relationships/hyperlink" Target="http://caninerabiesblueprint.org/Laboratory-biorisk-management" TargetMode="External"/><Relationship Id="rId15" Type="http://schemas.openxmlformats.org/officeDocument/2006/relationships/hyperlink" Target="http://caninerabiesblueprint.org/OIE-Manual-of-Diagnostic-Tests-and" TargetMode="External"/><Relationship Id="rId16" Type="http://schemas.openxmlformats.org/officeDocument/2006/relationships/hyperlink" Target="http://caninerabiesblueprint.org/Laboratory-biorisk-management" TargetMode="External"/><Relationship Id="rId17" Type="http://schemas.openxmlformats.org/officeDocument/2006/relationships/hyperlink" Target="http://caninerabiesblueprint.org/5-3-1-Rabies-surveillance?lang=en" TargetMode="External"/><Relationship Id="rId18" Type="http://schemas.openxmlformats.org/officeDocument/2006/relationships/hyperlink" Target="http://caninerabiesblueprint.org/3-1-8-What-are-the-minimum?lang=en" TargetMode="External"/><Relationship Id="rId19" Type="http://schemas.openxmlformats.org/officeDocument/2006/relationships/hyperlink" Target="http://www.oie.int/en/our-scientific-expertise/reference-laboratories/list-of-laboratories/" TargetMode="External"/><Relationship Id="rId1" Type="http://schemas.openxmlformats.org/officeDocument/2006/relationships/hyperlink" Target="http://caninerabiesblueprint.org/3-1-7-Which-laboratories-are?lang=en" TargetMode="External"/><Relationship Id="rId2" Type="http://schemas.openxmlformats.org/officeDocument/2006/relationships/hyperlink" Target="http://www.oie.int/en/our-scientific-expertise/reference-laboratories/list-of-laboratories/" TargetMode="External"/><Relationship Id="rId3" Type="http://schemas.openxmlformats.org/officeDocument/2006/relationships/hyperlink" Target="http://apps.who.int/whocc/List.aspx?cc_subject=Rabies+&amp;" TargetMode="External"/><Relationship Id="rId4" Type="http://schemas.openxmlformats.org/officeDocument/2006/relationships/hyperlink" Target="http://caninerabiesblueprint.org/WHO-expert-consultation-on-rabies" TargetMode="External"/><Relationship Id="rId5" Type="http://schemas.openxmlformats.org/officeDocument/2006/relationships/hyperlink" Target="http://www.izsvenezie.com/reference-laboratories/rabies/" TargetMode="External"/><Relationship Id="rId6" Type="http://schemas.openxmlformats.org/officeDocument/2006/relationships/hyperlink" Target="http://caninerabiesblueprint.org/Simple-techniques-for-brain-sample?lang=en" TargetMode="External"/><Relationship Id="rId7" Type="http://schemas.openxmlformats.org/officeDocument/2006/relationships/hyperlink" Target="http://caninerabiesblueprint.org/Simple-techniques-for-brain-sample?lang=en" TargetMode="External"/><Relationship Id="rId8" Type="http://schemas.openxmlformats.org/officeDocument/2006/relationships/hyperlink" Target="http://caninerabiesblueprint.org/OIE-Manual-of-Diagnostic-Tests-an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W60"/>
  <sheetViews>
    <sheetView showGridLines="0" topLeftCell="A35" zoomScale="70" zoomScaleNormal="70" zoomScalePageLayoutView="70" workbookViewId="0">
      <selection activeCell="C11" sqref="C11"/>
    </sheetView>
  </sheetViews>
  <sheetFormatPr baseColWidth="10" defaultColWidth="8.6640625" defaultRowHeight="15" x14ac:dyDescent="0.2"/>
  <cols>
    <col min="1" max="1" width="13.6640625" customWidth="1"/>
    <col min="9" max="9" width="13.83203125" customWidth="1"/>
    <col min="12" max="12" width="8.6640625" customWidth="1"/>
  </cols>
  <sheetData>
    <row r="1" spans="1:23" ht="19" x14ac:dyDescent="0.2">
      <c r="A1" s="28"/>
    </row>
    <row r="2" spans="1:23" x14ac:dyDescent="0.2">
      <c r="A2" s="7"/>
    </row>
    <row r="3" spans="1:23" ht="45.75" customHeight="1" x14ac:dyDescent="0.2"/>
    <row r="4" spans="1:23" x14ac:dyDescent="0.2">
      <c r="U4" s="141"/>
    </row>
    <row r="5" spans="1:23" x14ac:dyDescent="0.2">
      <c r="B5" s="162"/>
      <c r="C5" s="162"/>
      <c r="D5" s="162"/>
      <c r="E5" s="162"/>
      <c r="F5" s="162"/>
      <c r="G5" s="162"/>
      <c r="H5" s="162"/>
      <c r="I5" s="162"/>
    </row>
    <row r="7" spans="1:23" x14ac:dyDescent="0.2">
      <c r="B7" s="161"/>
    </row>
    <row r="9" spans="1:23" x14ac:dyDescent="0.2">
      <c r="B9" s="162"/>
      <c r="C9" s="162"/>
      <c r="D9" s="162"/>
      <c r="E9" s="162"/>
      <c r="F9" s="162"/>
      <c r="G9" s="162"/>
      <c r="H9" s="162"/>
      <c r="I9" s="162"/>
      <c r="J9" s="317"/>
      <c r="K9" s="317"/>
      <c r="L9" s="317"/>
    </row>
    <row r="11" spans="1:23" x14ac:dyDescent="0.2">
      <c r="B11" s="162"/>
      <c r="C11" s="162"/>
      <c r="D11" s="162"/>
      <c r="E11" s="162"/>
      <c r="F11" s="162"/>
      <c r="G11" s="162"/>
      <c r="H11" s="162"/>
      <c r="I11" s="162"/>
    </row>
    <row r="12" spans="1:23" x14ac:dyDescent="0.2">
      <c r="B12" s="162"/>
      <c r="C12" s="162"/>
      <c r="D12" s="162"/>
      <c r="E12" s="162"/>
      <c r="F12" s="162"/>
      <c r="G12" s="162"/>
      <c r="H12" s="162"/>
      <c r="I12" s="162"/>
    </row>
    <row r="13" spans="1:23" x14ac:dyDescent="0.2">
      <c r="B13" s="162"/>
      <c r="C13" s="162"/>
      <c r="D13" s="162"/>
      <c r="E13" s="162"/>
      <c r="F13" s="162"/>
      <c r="G13" s="162"/>
      <c r="H13" s="162"/>
      <c r="I13" s="162"/>
    </row>
    <row r="15" spans="1:23" x14ac:dyDescent="0.2">
      <c r="B15" s="162"/>
      <c r="C15" s="162"/>
      <c r="D15" s="162"/>
      <c r="E15" s="162"/>
      <c r="F15" s="162"/>
      <c r="G15" s="162"/>
      <c r="H15" s="162"/>
      <c r="I15" s="162"/>
    </row>
    <row r="16" spans="1:23" x14ac:dyDescent="0.2">
      <c r="W16" s="238"/>
    </row>
    <row r="18" spans="1:22" x14ac:dyDescent="0.2">
      <c r="B18" s="200"/>
    </row>
    <row r="20" spans="1:22" x14ac:dyDescent="0.2">
      <c r="B20" s="71"/>
      <c r="C20" s="71"/>
      <c r="D20" s="71"/>
      <c r="E20" s="71"/>
      <c r="F20" s="71"/>
      <c r="G20" s="71"/>
      <c r="H20" s="71"/>
      <c r="I20" s="71"/>
      <c r="J20" s="71"/>
      <c r="K20" s="71"/>
      <c r="L20" s="71"/>
      <c r="M20" s="71"/>
      <c r="N20" s="71"/>
      <c r="O20" s="71"/>
      <c r="P20" s="71"/>
      <c r="Q20" s="71"/>
      <c r="R20" s="71"/>
      <c r="S20" s="71"/>
    </row>
    <row r="21" spans="1:22" x14ac:dyDescent="0.2">
      <c r="B21" s="71"/>
      <c r="C21" s="71"/>
      <c r="D21" s="71"/>
      <c r="E21" s="71"/>
      <c r="F21" s="71"/>
      <c r="G21" s="71"/>
      <c r="H21" s="71"/>
      <c r="I21" s="71"/>
      <c r="J21" s="71"/>
      <c r="K21" s="71"/>
      <c r="L21" s="71"/>
      <c r="M21" s="71"/>
      <c r="N21" s="71"/>
      <c r="O21" s="71"/>
      <c r="P21" s="71"/>
      <c r="Q21" s="71"/>
      <c r="R21" s="71"/>
      <c r="S21" s="71"/>
    </row>
    <row r="22" spans="1:22" x14ac:dyDescent="0.2">
      <c r="B22" s="71"/>
      <c r="C22" s="318" t="s">
        <v>455</v>
      </c>
      <c r="D22" s="318"/>
      <c r="E22" s="318"/>
      <c r="F22" s="318"/>
      <c r="G22" s="318"/>
      <c r="H22" s="318"/>
      <c r="I22" s="318"/>
      <c r="J22" s="163"/>
      <c r="K22" s="163"/>
      <c r="L22" s="163"/>
      <c r="M22" s="71"/>
      <c r="N22" s="71"/>
      <c r="O22" s="71"/>
      <c r="P22" s="71"/>
      <c r="Q22" s="71"/>
      <c r="R22" s="71"/>
      <c r="S22" s="71"/>
    </row>
    <row r="23" spans="1:22" ht="18.75" customHeight="1" x14ac:dyDescent="0.2">
      <c r="B23" s="71"/>
      <c r="C23" s="163"/>
      <c r="D23" s="163"/>
      <c r="E23" s="163"/>
      <c r="F23" s="163"/>
      <c r="G23" s="163"/>
      <c r="H23" s="163"/>
      <c r="I23" s="163"/>
      <c r="J23" s="71"/>
      <c r="K23" s="71"/>
      <c r="L23" s="71"/>
      <c r="M23" s="71"/>
      <c r="N23" s="71"/>
      <c r="O23" s="71"/>
      <c r="P23" s="71"/>
      <c r="Q23" s="71"/>
      <c r="R23" s="71"/>
      <c r="S23" s="71"/>
    </row>
    <row r="24" spans="1:22" ht="27" customHeight="1" x14ac:dyDescent="0.2">
      <c r="A24" s="317"/>
      <c r="B24" s="317"/>
      <c r="C24" s="317"/>
      <c r="D24" s="201"/>
      <c r="E24" s="202"/>
      <c r="F24" s="202"/>
      <c r="G24" s="202"/>
      <c r="H24" s="202"/>
      <c r="I24" s="202"/>
      <c r="J24" s="71"/>
      <c r="K24" s="71"/>
      <c r="L24" s="71"/>
      <c r="M24" s="71"/>
      <c r="N24" s="71"/>
      <c r="O24" s="71"/>
      <c r="P24" s="71"/>
      <c r="Q24" s="71"/>
      <c r="R24" s="71"/>
      <c r="S24" s="71"/>
    </row>
    <row r="25" spans="1:22" x14ac:dyDescent="0.2">
      <c r="B25" s="71"/>
      <c r="C25" s="316"/>
      <c r="D25" s="316"/>
      <c r="E25" s="316"/>
      <c r="F25" s="316"/>
      <c r="G25" s="316"/>
      <c r="H25" s="316"/>
      <c r="I25" s="316"/>
      <c r="J25" s="71"/>
      <c r="K25" s="71"/>
      <c r="L25" s="316"/>
      <c r="M25" s="316"/>
      <c r="N25" s="316"/>
      <c r="O25" s="316"/>
      <c r="P25" s="316"/>
      <c r="Q25" s="316"/>
      <c r="R25" s="316"/>
      <c r="S25" s="71"/>
    </row>
    <row r="26" spans="1:22" ht="51.75" customHeight="1" x14ac:dyDescent="0.2">
      <c r="B26" s="71"/>
      <c r="C26" s="316"/>
      <c r="D26" s="316"/>
      <c r="E26" s="316"/>
      <c r="F26" s="316"/>
      <c r="G26" s="316"/>
      <c r="H26" s="316"/>
      <c r="I26" s="316"/>
      <c r="J26" s="71"/>
      <c r="K26" s="71"/>
      <c r="L26" s="316"/>
      <c r="M26" s="316"/>
      <c r="N26" s="316"/>
      <c r="O26" s="316"/>
      <c r="P26" s="316"/>
      <c r="Q26" s="316"/>
      <c r="R26" s="316"/>
      <c r="S26" s="71"/>
    </row>
    <row r="27" spans="1:22" ht="39" customHeight="1" x14ac:dyDescent="0.2">
      <c r="B27" s="71"/>
      <c r="C27" s="316"/>
      <c r="D27" s="316"/>
      <c r="E27" s="316"/>
      <c r="F27" s="316"/>
      <c r="G27" s="316"/>
      <c r="H27" s="316"/>
      <c r="I27" s="316"/>
      <c r="J27" s="71"/>
      <c r="K27" s="71"/>
      <c r="L27" s="316"/>
      <c r="M27" s="316"/>
      <c r="N27" s="316"/>
      <c r="O27" s="316"/>
      <c r="P27" s="316"/>
      <c r="Q27" s="316"/>
      <c r="R27" s="316"/>
      <c r="S27" s="71"/>
    </row>
    <row r="28" spans="1:22" ht="39.75" customHeight="1" x14ac:dyDescent="0.2">
      <c r="B28" s="71"/>
      <c r="C28" s="316"/>
      <c r="D28" s="316"/>
      <c r="E28" s="316"/>
      <c r="F28" s="316"/>
      <c r="G28" s="316"/>
      <c r="H28" s="316"/>
      <c r="I28" s="316"/>
      <c r="J28" s="71"/>
      <c r="K28" s="71"/>
      <c r="L28" s="316"/>
      <c r="M28" s="316"/>
      <c r="N28" s="316"/>
      <c r="O28" s="316"/>
      <c r="P28" s="316"/>
      <c r="Q28" s="316"/>
      <c r="R28" s="316"/>
      <c r="S28" s="71"/>
    </row>
    <row r="29" spans="1:22" ht="43.5" customHeight="1" x14ac:dyDescent="0.2">
      <c r="B29" s="71"/>
      <c r="C29" s="316"/>
      <c r="D29" s="316"/>
      <c r="E29" s="316"/>
      <c r="F29" s="316"/>
      <c r="G29" s="316"/>
      <c r="H29" s="316"/>
      <c r="I29" s="316"/>
      <c r="J29" s="71"/>
      <c r="K29" s="71"/>
      <c r="L29" s="316"/>
      <c r="M29" s="316"/>
      <c r="N29" s="316"/>
      <c r="O29" s="316"/>
      <c r="P29" s="316"/>
      <c r="Q29" s="316"/>
      <c r="R29" s="316"/>
      <c r="S29" s="71"/>
    </row>
    <row r="30" spans="1:22" ht="30" customHeight="1" x14ac:dyDescent="0.2">
      <c r="B30" s="71"/>
      <c r="C30" s="316"/>
      <c r="D30" s="316"/>
      <c r="E30" s="316"/>
      <c r="F30" s="316"/>
      <c r="G30" s="316"/>
      <c r="H30" s="316"/>
      <c r="I30" s="316"/>
      <c r="J30" s="71"/>
      <c r="K30" s="71"/>
      <c r="L30" s="71"/>
      <c r="M30" s="71"/>
      <c r="N30" s="71"/>
      <c r="O30" s="71"/>
      <c r="P30" s="71"/>
      <c r="Q30" s="71"/>
      <c r="R30" s="71"/>
      <c r="S30" s="71"/>
      <c r="T30" s="317"/>
      <c r="U30" s="317"/>
      <c r="V30" s="317"/>
    </row>
    <row r="31" spans="1:22" ht="15.75" customHeight="1" x14ac:dyDescent="0.2">
      <c r="B31" s="71"/>
      <c r="C31" s="71"/>
      <c r="D31" s="71"/>
      <c r="E31" s="71"/>
      <c r="F31" s="71"/>
      <c r="G31" s="71"/>
      <c r="H31" s="71"/>
      <c r="I31" s="71"/>
      <c r="J31" s="71"/>
      <c r="K31" s="71"/>
      <c r="L31" s="71"/>
      <c r="M31" s="71"/>
      <c r="N31" s="71"/>
      <c r="O31" s="71"/>
      <c r="P31" s="71"/>
      <c r="Q31" s="71"/>
      <c r="R31" s="71"/>
      <c r="S31" s="71"/>
    </row>
    <row r="32" spans="1:22" ht="39" customHeight="1" x14ac:dyDescent="0.2"/>
    <row r="33" spans="2:14" ht="76.5" customHeight="1" x14ac:dyDescent="0.2"/>
    <row r="34" spans="2:14" ht="42" customHeight="1" x14ac:dyDescent="0.2"/>
    <row r="35" spans="2:14" ht="28.5" customHeight="1" x14ac:dyDescent="0.2"/>
    <row r="36" spans="2:14" x14ac:dyDescent="0.2">
      <c r="C36" s="320"/>
      <c r="D36" s="320"/>
      <c r="E36" s="320"/>
      <c r="F36" s="320"/>
      <c r="G36" s="320"/>
      <c r="H36" s="320"/>
      <c r="I36" s="320"/>
      <c r="N36" s="68"/>
    </row>
    <row r="37" spans="2:14" x14ac:dyDescent="0.2">
      <c r="C37" s="321"/>
      <c r="D37" s="321"/>
      <c r="E37" s="321"/>
      <c r="F37" s="321"/>
      <c r="G37" s="321"/>
      <c r="H37" s="321"/>
      <c r="I37" s="321"/>
    </row>
    <row r="42" spans="2:14" ht="15" customHeight="1" x14ac:dyDescent="0.2">
      <c r="B42" s="322"/>
      <c r="C42" s="322"/>
      <c r="D42" s="322"/>
      <c r="E42" s="322"/>
      <c r="F42" s="322"/>
      <c r="G42" s="322"/>
      <c r="H42" s="322"/>
      <c r="I42" s="322"/>
    </row>
    <row r="43" spans="2:14" x14ac:dyDescent="0.2">
      <c r="B43" s="322"/>
      <c r="C43" s="322"/>
      <c r="D43" s="322"/>
      <c r="E43" s="322"/>
      <c r="F43" s="322"/>
      <c r="G43" s="322"/>
      <c r="H43" s="322"/>
      <c r="I43" s="322"/>
    </row>
    <row r="44" spans="2:14" x14ac:dyDescent="0.2">
      <c r="B44" s="322"/>
      <c r="C44" s="322"/>
      <c r="D44" s="322"/>
      <c r="E44" s="322"/>
      <c r="F44" s="322"/>
      <c r="G44" s="322"/>
      <c r="H44" s="322"/>
      <c r="I44" s="322"/>
    </row>
    <row r="45" spans="2:14" x14ac:dyDescent="0.2">
      <c r="B45" s="322"/>
      <c r="C45" s="322"/>
      <c r="D45" s="322"/>
      <c r="E45" s="322"/>
      <c r="F45" s="322"/>
      <c r="G45" s="322"/>
      <c r="H45" s="322"/>
      <c r="I45" s="322"/>
    </row>
    <row r="46" spans="2:14" x14ac:dyDescent="0.2">
      <c r="B46" s="322"/>
      <c r="C46" s="322"/>
      <c r="D46" s="322"/>
      <c r="E46" s="322"/>
      <c r="F46" s="322"/>
      <c r="G46" s="322"/>
      <c r="H46" s="322"/>
      <c r="I46" s="322"/>
    </row>
    <row r="47" spans="2:14" x14ac:dyDescent="0.2">
      <c r="B47" s="322"/>
      <c r="C47" s="322"/>
      <c r="D47" s="322"/>
      <c r="E47" s="322"/>
      <c r="F47" s="322"/>
      <c r="G47" s="322"/>
      <c r="H47" s="322"/>
      <c r="I47" s="322"/>
    </row>
    <row r="48" spans="2:14" x14ac:dyDescent="0.2">
      <c r="B48" s="322"/>
      <c r="C48" s="322"/>
      <c r="D48" s="322"/>
      <c r="E48" s="322"/>
      <c r="F48" s="322"/>
      <c r="G48" s="322"/>
      <c r="H48" s="322"/>
      <c r="I48" s="322"/>
    </row>
    <row r="49" spans="2:9" x14ac:dyDescent="0.2">
      <c r="B49" s="322"/>
      <c r="C49" s="322"/>
      <c r="D49" s="322"/>
      <c r="E49" s="322"/>
      <c r="F49" s="322"/>
      <c r="G49" s="322"/>
      <c r="H49" s="322"/>
      <c r="I49" s="322"/>
    </row>
    <row r="50" spans="2:9" x14ac:dyDescent="0.2">
      <c r="B50" s="322"/>
      <c r="C50" s="322"/>
      <c r="D50" s="322"/>
      <c r="E50" s="322"/>
      <c r="F50" s="322"/>
      <c r="G50" s="322"/>
      <c r="H50" s="322"/>
      <c r="I50" s="322"/>
    </row>
    <row r="51" spans="2:9" x14ac:dyDescent="0.2">
      <c r="B51" s="322"/>
      <c r="C51" s="322"/>
      <c r="D51" s="322"/>
      <c r="E51" s="322"/>
      <c r="F51" s="322"/>
      <c r="G51" s="322"/>
      <c r="H51" s="322"/>
      <c r="I51" s="322"/>
    </row>
    <row r="52" spans="2:9" x14ac:dyDescent="0.2">
      <c r="B52" s="322"/>
      <c r="C52" s="322"/>
      <c r="D52" s="322"/>
      <c r="E52" s="322"/>
      <c r="F52" s="322"/>
      <c r="G52" s="322"/>
      <c r="H52" s="322"/>
      <c r="I52" s="322"/>
    </row>
    <row r="53" spans="2:9" x14ac:dyDescent="0.2">
      <c r="B53" s="322"/>
      <c r="C53" s="322"/>
      <c r="D53" s="322"/>
      <c r="E53" s="322"/>
      <c r="F53" s="322"/>
      <c r="G53" s="322"/>
      <c r="H53" s="322"/>
      <c r="I53" s="322"/>
    </row>
    <row r="57" spans="2:9" ht="15" customHeight="1" x14ac:dyDescent="0.2">
      <c r="B57" s="319"/>
      <c r="C57" s="319"/>
      <c r="D57" s="319"/>
      <c r="E57" s="319"/>
      <c r="F57" s="319"/>
      <c r="G57" s="319"/>
      <c r="H57" s="319"/>
      <c r="I57" s="319"/>
    </row>
    <row r="58" spans="2:9" x14ac:dyDescent="0.2">
      <c r="B58" s="319"/>
      <c r="C58" s="319"/>
      <c r="D58" s="319"/>
      <c r="E58" s="319"/>
      <c r="F58" s="319"/>
      <c r="G58" s="319"/>
      <c r="H58" s="319"/>
      <c r="I58" s="319"/>
    </row>
    <row r="59" spans="2:9" x14ac:dyDescent="0.2">
      <c r="B59" s="319"/>
      <c r="C59" s="319"/>
      <c r="D59" s="319"/>
      <c r="E59" s="319"/>
      <c r="F59" s="319"/>
      <c r="G59" s="319"/>
      <c r="H59" s="319"/>
      <c r="I59" s="319"/>
    </row>
    <row r="60" spans="2:9" x14ac:dyDescent="0.2">
      <c r="B60" s="319"/>
      <c r="C60" s="319"/>
      <c r="D60" s="319"/>
      <c r="E60" s="319"/>
      <c r="F60" s="319"/>
      <c r="G60" s="319"/>
      <c r="H60" s="319"/>
      <c r="I60" s="319"/>
    </row>
  </sheetData>
  <sheetProtection algorithmName="SHA-512" hashValue="3EPt+BWMPIQT+gyff6L5wCirJll+xcgMtIRinEFfpuQHjc5a92nLFzjOTER7UixLQOEvU9dqnxNUgaPN/LzU2w==" saltValue="eGZyIVI3yRtLVeSV5+RzaA==" spinCount="100000" sheet="1" objects="1" scenarios="1"/>
  <customSheetViews>
    <customSheetView guid="{A09E5DD0-AC96-4D53-94A2-26B4313321AF}" showGridLines="0">
      <selection activeCell="B3" sqref="B3"/>
      <pageMargins left="0.7" right="0.7" top="0.75" bottom="0.75" header="0.3" footer="0.3"/>
      <pageSetup paperSize="9" orientation="portrait"/>
    </customSheetView>
  </customSheetViews>
  <mergeCells count="19">
    <mergeCell ref="B57:I60"/>
    <mergeCell ref="C36:I36"/>
    <mergeCell ref="C37:I37"/>
    <mergeCell ref="C30:I30"/>
    <mergeCell ref="L25:R25"/>
    <mergeCell ref="L26:R26"/>
    <mergeCell ref="L27:R27"/>
    <mergeCell ref="L28:R28"/>
    <mergeCell ref="L29:R29"/>
    <mergeCell ref="C25:I25"/>
    <mergeCell ref="C26:I26"/>
    <mergeCell ref="B42:I53"/>
    <mergeCell ref="C27:I27"/>
    <mergeCell ref="C28:I28"/>
    <mergeCell ref="C29:I29"/>
    <mergeCell ref="A24:C24"/>
    <mergeCell ref="T30:V30"/>
    <mergeCell ref="J9:L9"/>
    <mergeCell ref="C22:I2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autoFill="0" autoPict="0" macro="[0]!Button4_Click">
                <anchor moveWithCells="1" sizeWithCells="1">
                  <from>
                    <xdr:col>14</xdr:col>
                    <xdr:colOff>266700</xdr:colOff>
                    <xdr:row>50</xdr:row>
                    <xdr:rowOff>76200</xdr:rowOff>
                  </from>
                  <to>
                    <xdr:col>18</xdr:col>
                    <xdr:colOff>215900</xdr:colOff>
                    <xdr:row>53</xdr:row>
                    <xdr:rowOff>76200</xdr:rowOff>
                  </to>
                </anchor>
              </controlPr>
            </control>
          </mc:Choice>
          <mc:Fallback/>
        </mc:AlternateContent>
      </controls>
    </mc:Choice>
    <mc:Fallback/>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I16"/>
  <sheetViews>
    <sheetView showGridLines="0" workbookViewId="0">
      <selection activeCell="E7" sqref="E7"/>
    </sheetView>
  </sheetViews>
  <sheetFormatPr baseColWidth="10" defaultColWidth="8.6640625" defaultRowHeight="15" x14ac:dyDescent="0.2"/>
  <cols>
    <col min="1" max="1" width="9.1640625" style="2" customWidth="1"/>
    <col min="2" max="2" width="14.6640625" customWidth="1"/>
    <col min="3" max="3" width="56" style="3" customWidth="1"/>
    <col min="4" max="4" width="44.33203125" customWidth="1"/>
    <col min="6" max="6" width="51.6640625" style="9" customWidth="1"/>
    <col min="7" max="7" width="19.83203125" style="207" customWidth="1"/>
    <col min="8" max="9" width="19.83203125" style="142" customWidth="1"/>
  </cols>
  <sheetData>
    <row r="1" spans="1:9" ht="67.5" customHeight="1" x14ac:dyDescent="0.2">
      <c r="A1" s="46"/>
      <c r="C1" s="270"/>
      <c r="D1" s="3"/>
      <c r="I1"/>
    </row>
    <row r="2" spans="1:9" x14ac:dyDescent="0.2">
      <c r="A2" s="49" t="s">
        <v>4</v>
      </c>
      <c r="D2" s="3"/>
      <c r="I2"/>
    </row>
    <row r="3" spans="1:9" x14ac:dyDescent="0.2">
      <c r="F3"/>
      <c r="I3"/>
    </row>
    <row r="4" spans="1:9" s="32" customFormat="1" ht="29.25" customHeight="1" x14ac:dyDescent="0.2">
      <c r="A4" s="20" t="s">
        <v>0</v>
      </c>
      <c r="B4" s="24" t="s">
        <v>42</v>
      </c>
      <c r="C4" s="26" t="s">
        <v>1</v>
      </c>
      <c r="D4" s="31" t="s">
        <v>312</v>
      </c>
      <c r="E4" s="22" t="s">
        <v>2</v>
      </c>
      <c r="F4" s="47" t="s">
        <v>3</v>
      </c>
      <c r="G4" s="333" t="s">
        <v>573</v>
      </c>
      <c r="H4" s="349"/>
      <c r="I4" s="334"/>
    </row>
    <row r="5" spans="1:9" s="50" customFormat="1" ht="30" x14ac:dyDescent="0.2">
      <c r="A5" s="129">
        <v>0</v>
      </c>
      <c r="B5" s="336" t="s">
        <v>22</v>
      </c>
      <c r="C5" s="252" t="s">
        <v>330</v>
      </c>
      <c r="D5" s="130" t="s">
        <v>441</v>
      </c>
      <c r="E5" s="137">
        <v>0</v>
      </c>
      <c r="F5" s="138" t="s">
        <v>719</v>
      </c>
      <c r="G5" s="215" t="s">
        <v>562</v>
      </c>
      <c r="H5" s="243"/>
      <c r="I5" s="243"/>
    </row>
    <row r="6" spans="1:9" ht="135" x14ac:dyDescent="0.2">
      <c r="A6" s="124">
        <v>1</v>
      </c>
      <c r="B6" s="338"/>
      <c r="C6" s="98" t="s">
        <v>18</v>
      </c>
      <c r="D6" s="260" t="s">
        <v>442</v>
      </c>
      <c r="E6" s="91">
        <v>1</v>
      </c>
      <c r="F6" s="92" t="s">
        <v>720</v>
      </c>
      <c r="G6" s="211" t="s">
        <v>526</v>
      </c>
      <c r="H6" s="211" t="s">
        <v>507</v>
      </c>
      <c r="I6" s="212"/>
    </row>
    <row r="7" spans="1:9" ht="45" x14ac:dyDescent="0.2">
      <c r="A7" s="124">
        <v>1</v>
      </c>
      <c r="B7" s="338"/>
      <c r="C7" s="98" t="s">
        <v>452</v>
      </c>
      <c r="D7" s="242"/>
      <c r="E7" s="91">
        <v>0</v>
      </c>
      <c r="F7" s="92" t="s">
        <v>721</v>
      </c>
      <c r="G7" s="211" t="s">
        <v>526</v>
      </c>
      <c r="H7" s="212"/>
      <c r="I7" s="212"/>
    </row>
    <row r="8" spans="1:9" ht="48" x14ac:dyDescent="0.2">
      <c r="A8" s="89">
        <v>1</v>
      </c>
      <c r="B8" s="338"/>
      <c r="C8" s="98" t="s">
        <v>352</v>
      </c>
      <c r="D8" s="259" t="s">
        <v>443</v>
      </c>
      <c r="E8" s="91">
        <v>0</v>
      </c>
      <c r="F8" s="92" t="s">
        <v>721</v>
      </c>
      <c r="G8" s="211" t="s">
        <v>526</v>
      </c>
      <c r="H8" s="211" t="s">
        <v>507</v>
      </c>
      <c r="I8" s="212"/>
    </row>
    <row r="9" spans="1:9" ht="30" x14ac:dyDescent="0.2">
      <c r="A9" s="124">
        <v>2</v>
      </c>
      <c r="B9" s="338"/>
      <c r="C9" s="98" t="s">
        <v>20</v>
      </c>
      <c r="D9" s="262"/>
      <c r="E9" s="91">
        <v>0</v>
      </c>
      <c r="F9" s="92" t="s">
        <v>716</v>
      </c>
      <c r="G9" s="211" t="s">
        <v>526</v>
      </c>
      <c r="H9" s="212"/>
      <c r="I9" s="212"/>
    </row>
    <row r="10" spans="1:9" ht="30" x14ac:dyDescent="0.2">
      <c r="A10" s="127">
        <v>2</v>
      </c>
      <c r="B10" s="339"/>
      <c r="C10" s="250" t="s">
        <v>375</v>
      </c>
      <c r="D10" s="261"/>
      <c r="E10" s="95">
        <v>0</v>
      </c>
      <c r="F10" s="96" t="s">
        <v>722</v>
      </c>
      <c r="G10" s="211" t="s">
        <v>526</v>
      </c>
      <c r="H10" s="212"/>
      <c r="I10" s="212"/>
    </row>
    <row r="11" spans="1:9" ht="30" x14ac:dyDescent="0.2">
      <c r="A11" s="123">
        <v>1</v>
      </c>
      <c r="B11" s="336" t="s">
        <v>23</v>
      </c>
      <c r="C11" s="245" t="s">
        <v>353</v>
      </c>
      <c r="D11" s="268"/>
      <c r="E11" s="87">
        <v>1</v>
      </c>
      <c r="F11" s="88" t="s">
        <v>724</v>
      </c>
      <c r="G11" s="211" t="s">
        <v>527</v>
      </c>
      <c r="H11" s="211" t="s">
        <v>528</v>
      </c>
      <c r="I11" s="211" t="s">
        <v>526</v>
      </c>
    </row>
    <row r="12" spans="1:9" ht="75" x14ac:dyDescent="0.2">
      <c r="A12" s="124">
        <v>1</v>
      </c>
      <c r="B12" s="338"/>
      <c r="C12" s="98" t="s">
        <v>19</v>
      </c>
      <c r="D12" s="260"/>
      <c r="E12" s="91">
        <v>1</v>
      </c>
      <c r="F12" s="92" t="s">
        <v>725</v>
      </c>
      <c r="G12" s="211" t="s">
        <v>529</v>
      </c>
      <c r="H12" s="212"/>
      <c r="I12" s="212"/>
    </row>
    <row r="13" spans="1:9" ht="45" x14ac:dyDescent="0.2">
      <c r="A13" s="131">
        <v>2</v>
      </c>
      <c r="B13" s="338"/>
      <c r="C13" s="98" t="s">
        <v>665</v>
      </c>
      <c r="D13" s="242"/>
      <c r="E13" s="91">
        <v>0</v>
      </c>
      <c r="F13" s="92" t="s">
        <v>723</v>
      </c>
      <c r="G13" s="211" t="s">
        <v>544</v>
      </c>
      <c r="H13" s="212"/>
      <c r="I13" s="212"/>
    </row>
    <row r="14" spans="1:9" ht="30" x14ac:dyDescent="0.2">
      <c r="A14" s="131">
        <v>2</v>
      </c>
      <c r="B14" s="338"/>
      <c r="C14" s="98" t="s">
        <v>374</v>
      </c>
      <c r="D14" s="260"/>
      <c r="E14" s="91">
        <v>0</v>
      </c>
      <c r="F14" s="92" t="s">
        <v>726</v>
      </c>
      <c r="G14" s="211" t="s">
        <v>529</v>
      </c>
      <c r="H14" s="212"/>
      <c r="I14" s="212"/>
    </row>
    <row r="15" spans="1:9" x14ac:dyDescent="0.2">
      <c r="A15" s="124">
        <v>3</v>
      </c>
      <c r="B15" s="338"/>
      <c r="C15" s="98" t="s">
        <v>393</v>
      </c>
      <c r="D15" s="260"/>
      <c r="E15" s="91">
        <v>0</v>
      </c>
      <c r="F15" s="92" t="s">
        <v>708</v>
      </c>
      <c r="G15" s="211" t="s">
        <v>556</v>
      </c>
      <c r="H15" s="211" t="s">
        <v>557</v>
      </c>
      <c r="I15" s="212"/>
    </row>
    <row r="16" spans="1:9" ht="30" x14ac:dyDescent="0.2">
      <c r="A16" s="127">
        <v>4</v>
      </c>
      <c r="B16" s="339"/>
      <c r="C16" s="250" t="s">
        <v>21</v>
      </c>
      <c r="D16" s="121"/>
      <c r="E16" s="95">
        <v>0</v>
      </c>
      <c r="F16" s="96" t="s">
        <v>709</v>
      </c>
      <c r="G16" s="213" t="s">
        <v>496</v>
      </c>
      <c r="H16" s="214"/>
      <c r="I16" s="214"/>
    </row>
  </sheetData>
  <sheetProtection algorithmName="SHA-512" hashValue="TVA7e46k0aV0zMtLzYA+8JSu6mTj+4hU1PErROaArVZjSsjCvSE6MN11+XsSqxg2gVJcepZojFbju3nYgTBYTg==" saltValue="i7ue3O76ajQMfxMPg7tLvw==" spinCount="100000" sheet="1" objects="1" scenarios="1" formatColumns="0"/>
  <customSheetViews>
    <customSheetView guid="{A09E5DD0-AC96-4D53-94A2-26B4313321AF}" showGridLines="0">
      <selection activeCell="D9" sqref="D9"/>
      <pageMargins left="0.7" right="0.7" top="0.75" bottom="0.75" header="0.3" footer="0.3"/>
    </customSheetView>
  </customSheetViews>
  <mergeCells count="3">
    <mergeCell ref="B11:B16"/>
    <mergeCell ref="B5:B10"/>
    <mergeCell ref="G4:I4"/>
  </mergeCells>
  <dataValidations count="1">
    <dataValidation type="whole" operator="lessThanOrEqual" allowBlank="1" showErrorMessage="1" error="Please enter:_x000a_&quot;0&quot; if No or None, or_x000a_&quot;1&quot; if Yes" sqref="E1:E1048576">
      <formula1>1</formula1>
    </dataValidation>
  </dataValidations>
  <hyperlinks>
    <hyperlink ref="G6" r:id="rId1" display="http://caninerabiesblueprint.org/Roles-and-Responsibilities?lang=en"/>
    <hyperlink ref="H6" r:id="rId2" display="http://www.fao.org/3/a-i2415e.pdf"/>
    <hyperlink ref="G7" r:id="rId3" display="http://caninerabiesblueprint.org/Roles-and-Responsibilities?lang=en"/>
    <hyperlink ref="G8" r:id="rId4" display="http://caninerabiesblueprint.org/Roles-and-Responsibilities?lang=en"/>
    <hyperlink ref="H8" r:id="rId5" display="http://www.fao.org/3/a-i2415e.pdf"/>
    <hyperlink ref="G11" r:id="rId6" display="http://caninerabiesblueprint.org/5-1-What-do-we-need-to-know-before?lang=en"/>
    <hyperlink ref="H11" r:id="rId7" display="http://caninerabiesblueprint.org/1-8-What-measures-are-available?lang=en"/>
    <hyperlink ref="I11" r:id="rId8" display="http://caninerabiesblueprint.org/Roles-and-Responsibilities?lang=en"/>
    <hyperlink ref="G12" r:id="rId9" display="http://caninerabiesblueprint.org/3-3-Costs-and-Funding?lang=en"/>
    <hyperlink ref="G9" r:id="rId10" display="http://caninerabiesblueprint.org/Roles-and-Responsibilities?lang=en"/>
    <hyperlink ref="G13" r:id="rId11" display="http://caninerabiesblueprint.org/The-components-of-a-successful?lang=en"/>
    <hyperlink ref="G14" r:id="rId12" display="http://caninerabiesblueprint.org/3-3-Costs-and-Funding?lang=en"/>
    <hyperlink ref="G10" r:id="rId13" display="http://caninerabiesblueprint.org/Roles-and-Responsibilities?lang=en"/>
    <hyperlink ref="G15" r:id="rId14" display="http://caninerabiesblueprint.org/5-6-Evaluation?lang=en"/>
    <hyperlink ref="H15" r:id="rId15" display="http://caninerabiesblueprint.org/5-7-1-How-do-we-ensure?lang=en"/>
    <hyperlink ref="G16" r:id="rId16" display="http://caninerabiesblueprint.org/OIE-Terrestrial-Animal-Health-Code"/>
    <hyperlink ref="G5" r:id="rId17" display="http://rabiessurveillanceblueprint.org/-Reporting-dissemination-and-"/>
  </hyperlinks>
  <pageMargins left="0.7" right="0.7" top="0.75" bottom="0.75" header="0.3" footer="0.3"/>
  <drawing r:id="rId1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J22"/>
  <sheetViews>
    <sheetView showGridLines="0" topLeftCell="A2" workbookViewId="0">
      <selection activeCell="E19" sqref="E19"/>
    </sheetView>
  </sheetViews>
  <sheetFormatPr baseColWidth="10" defaultColWidth="8.6640625" defaultRowHeight="15" x14ac:dyDescent="0.2"/>
  <cols>
    <col min="1" max="1" width="9.1640625" style="2" customWidth="1"/>
    <col min="2" max="2" width="14.6640625" style="3" customWidth="1"/>
    <col min="3" max="3" width="56" style="3" customWidth="1"/>
    <col min="4" max="4" width="50.33203125" style="3" customWidth="1"/>
    <col min="6" max="6" width="38.6640625" customWidth="1"/>
    <col min="7" max="7" width="18.83203125" style="207" customWidth="1"/>
    <col min="8" max="10" width="18.83203125" style="142" customWidth="1"/>
  </cols>
  <sheetData>
    <row r="1" spans="1:10" ht="67.5" customHeight="1" x14ac:dyDescent="0.2">
      <c r="A1" s="46"/>
      <c r="B1"/>
      <c r="C1" s="270"/>
      <c r="F1" s="9"/>
      <c r="I1"/>
      <c r="J1"/>
    </row>
    <row r="2" spans="1:10" x14ac:dyDescent="0.2">
      <c r="A2" s="49" t="s">
        <v>4</v>
      </c>
      <c r="B2"/>
      <c r="F2" s="9"/>
      <c r="I2"/>
      <c r="J2"/>
    </row>
    <row r="3" spans="1:10" x14ac:dyDescent="0.2">
      <c r="B3"/>
      <c r="D3"/>
      <c r="I3"/>
      <c r="J3"/>
    </row>
    <row r="4" spans="1:10" s="1" customFormat="1" ht="30" x14ac:dyDescent="0.2">
      <c r="A4" s="20" t="s">
        <v>0</v>
      </c>
      <c r="B4" s="24" t="s">
        <v>42</v>
      </c>
      <c r="C4" s="21" t="s">
        <v>1</v>
      </c>
      <c r="D4" s="31" t="s">
        <v>312</v>
      </c>
      <c r="E4" s="22" t="s">
        <v>2</v>
      </c>
      <c r="F4" s="23" t="s">
        <v>3</v>
      </c>
      <c r="G4" s="333" t="s">
        <v>573</v>
      </c>
      <c r="H4" s="349"/>
      <c r="I4" s="349"/>
      <c r="J4" s="334"/>
    </row>
    <row r="5" spans="1:10" s="10" customFormat="1" ht="24" x14ac:dyDescent="0.2">
      <c r="A5" s="85">
        <v>0</v>
      </c>
      <c r="B5" s="336" t="s">
        <v>6</v>
      </c>
      <c r="C5" s="245" t="s">
        <v>324</v>
      </c>
      <c r="D5" s="86"/>
      <c r="E5" s="87">
        <v>1</v>
      </c>
      <c r="F5" s="88" t="s">
        <v>727</v>
      </c>
      <c r="G5" s="209" t="s">
        <v>496</v>
      </c>
      <c r="H5" s="210"/>
      <c r="I5" s="210"/>
      <c r="J5" s="210"/>
    </row>
    <row r="6" spans="1:10" s="10" customFormat="1" ht="60" x14ac:dyDescent="0.2">
      <c r="A6" s="89">
        <v>1</v>
      </c>
      <c r="B6" s="338"/>
      <c r="C6" s="98" t="s">
        <v>40</v>
      </c>
      <c r="D6" s="90" t="s">
        <v>24</v>
      </c>
      <c r="E6" s="91">
        <v>1</v>
      </c>
      <c r="F6" s="92" t="s">
        <v>729</v>
      </c>
      <c r="G6" s="211" t="s">
        <v>496</v>
      </c>
      <c r="H6" s="212"/>
      <c r="I6" s="212"/>
      <c r="J6" s="212"/>
    </row>
    <row r="7" spans="1:10" s="10" customFormat="1" ht="30" x14ac:dyDescent="0.2">
      <c r="A7" s="93">
        <v>2</v>
      </c>
      <c r="B7" s="339"/>
      <c r="C7" s="250" t="s">
        <v>354</v>
      </c>
      <c r="D7" s="94" t="s">
        <v>25</v>
      </c>
      <c r="E7" s="95">
        <v>0</v>
      </c>
      <c r="F7" s="96" t="s">
        <v>732</v>
      </c>
      <c r="G7" s="211" t="s">
        <v>530</v>
      </c>
      <c r="H7" s="211" t="s">
        <v>496</v>
      </c>
      <c r="I7" s="212"/>
      <c r="J7" s="212"/>
    </row>
    <row r="8" spans="1:10" s="10" customFormat="1" ht="24" x14ac:dyDescent="0.2">
      <c r="A8" s="85">
        <v>0</v>
      </c>
      <c r="B8" s="336" t="s">
        <v>7</v>
      </c>
      <c r="C8" s="245" t="s">
        <v>325</v>
      </c>
      <c r="D8" s="97"/>
      <c r="E8" s="87">
        <v>1</v>
      </c>
      <c r="F8" s="88" t="s">
        <v>730</v>
      </c>
      <c r="G8" s="211" t="s">
        <v>497</v>
      </c>
      <c r="H8" s="212"/>
      <c r="I8" s="212"/>
      <c r="J8" s="212"/>
    </row>
    <row r="9" spans="1:10" s="10" customFormat="1" ht="30" x14ac:dyDescent="0.2">
      <c r="A9" s="89">
        <v>1</v>
      </c>
      <c r="B9" s="338"/>
      <c r="C9" s="98" t="s">
        <v>41</v>
      </c>
      <c r="D9" s="90" t="s">
        <v>24</v>
      </c>
      <c r="E9" s="91">
        <v>1</v>
      </c>
      <c r="F9" s="92" t="s">
        <v>731</v>
      </c>
      <c r="G9" s="211" t="s">
        <v>497</v>
      </c>
      <c r="H9" s="212"/>
      <c r="I9" s="212"/>
      <c r="J9" s="212"/>
    </row>
    <row r="10" spans="1:10" s="10" customFormat="1" ht="30" x14ac:dyDescent="0.2">
      <c r="A10" s="93">
        <v>2</v>
      </c>
      <c r="B10" s="339"/>
      <c r="C10" s="250" t="s">
        <v>355</v>
      </c>
      <c r="D10" s="94" t="s">
        <v>25</v>
      </c>
      <c r="E10" s="95">
        <v>0</v>
      </c>
      <c r="F10" s="96" t="s">
        <v>732</v>
      </c>
      <c r="G10" s="211" t="s">
        <v>530</v>
      </c>
      <c r="H10" s="211" t="s">
        <v>497</v>
      </c>
      <c r="I10" s="212"/>
      <c r="J10" s="212"/>
    </row>
    <row r="11" spans="1:10" s="10" customFormat="1" ht="60" x14ac:dyDescent="0.2">
      <c r="A11" s="85">
        <v>0</v>
      </c>
      <c r="B11" s="351" t="s">
        <v>8</v>
      </c>
      <c r="C11" s="245" t="s">
        <v>329</v>
      </c>
      <c r="D11" s="97" t="s">
        <v>431</v>
      </c>
      <c r="E11" s="87">
        <v>0</v>
      </c>
      <c r="F11" s="88" t="s">
        <v>733</v>
      </c>
      <c r="G11" s="211" t="s">
        <v>564</v>
      </c>
      <c r="H11" s="212"/>
      <c r="I11" s="212"/>
      <c r="J11" s="212"/>
    </row>
    <row r="12" spans="1:10" s="10" customFormat="1" ht="60" x14ac:dyDescent="0.2">
      <c r="A12" s="89">
        <v>1</v>
      </c>
      <c r="B12" s="352"/>
      <c r="C12" s="98" t="s">
        <v>447</v>
      </c>
      <c r="D12" s="90" t="s">
        <v>26</v>
      </c>
      <c r="E12" s="91">
        <v>1</v>
      </c>
      <c r="F12" s="92" t="s">
        <v>734</v>
      </c>
      <c r="G12" s="211" t="s">
        <v>504</v>
      </c>
      <c r="H12" s="212"/>
      <c r="I12" s="212"/>
      <c r="J12" s="212"/>
    </row>
    <row r="13" spans="1:10" s="10" customFormat="1" ht="30" x14ac:dyDescent="0.2">
      <c r="A13" s="89">
        <v>1</v>
      </c>
      <c r="B13" s="352"/>
      <c r="C13" s="98" t="s">
        <v>332</v>
      </c>
      <c r="D13" s="90" t="s">
        <v>5</v>
      </c>
      <c r="E13" s="91">
        <v>0</v>
      </c>
      <c r="F13" s="92" t="s">
        <v>735</v>
      </c>
      <c r="G13" s="208"/>
      <c r="H13" s="212"/>
      <c r="I13" s="212"/>
      <c r="J13" s="212"/>
    </row>
    <row r="14" spans="1:10" s="10" customFormat="1" ht="24" x14ac:dyDescent="0.2">
      <c r="A14" s="89">
        <v>1</v>
      </c>
      <c r="B14" s="352"/>
      <c r="C14" s="98" t="s">
        <v>333</v>
      </c>
      <c r="D14" s="90"/>
      <c r="E14" s="91">
        <v>1</v>
      </c>
      <c r="F14" s="92" t="s">
        <v>736</v>
      </c>
      <c r="G14" s="211" t="s">
        <v>504</v>
      </c>
      <c r="H14" s="211" t="s">
        <v>505</v>
      </c>
      <c r="I14" s="211" t="s">
        <v>496</v>
      </c>
      <c r="J14" s="211" t="s">
        <v>530</v>
      </c>
    </row>
    <row r="15" spans="1:10" s="10" customFormat="1" ht="24" x14ac:dyDescent="0.2">
      <c r="A15" s="89">
        <v>1</v>
      </c>
      <c r="B15" s="352"/>
      <c r="C15" s="98" t="s">
        <v>334</v>
      </c>
      <c r="D15" s="90"/>
      <c r="E15" s="91">
        <v>1</v>
      </c>
      <c r="F15" s="92" t="s">
        <v>736</v>
      </c>
      <c r="G15" s="211" t="s">
        <v>504</v>
      </c>
      <c r="H15" s="211" t="s">
        <v>505</v>
      </c>
      <c r="I15" s="211" t="s">
        <v>497</v>
      </c>
      <c r="J15" s="211" t="s">
        <v>530</v>
      </c>
    </row>
    <row r="16" spans="1:10" s="10" customFormat="1" ht="30" x14ac:dyDescent="0.2">
      <c r="A16" s="89">
        <v>1</v>
      </c>
      <c r="B16" s="352"/>
      <c r="C16" s="98" t="s">
        <v>335</v>
      </c>
      <c r="D16" s="90"/>
      <c r="E16" s="91">
        <v>1</v>
      </c>
      <c r="F16" s="92" t="s">
        <v>687</v>
      </c>
      <c r="G16" s="208"/>
      <c r="H16" s="212"/>
      <c r="I16" s="212"/>
      <c r="J16" s="212"/>
    </row>
    <row r="17" spans="1:10" s="10" customFormat="1" x14ac:dyDescent="0.2">
      <c r="A17" s="89">
        <v>1</v>
      </c>
      <c r="B17" s="352"/>
      <c r="C17" s="98" t="s">
        <v>336</v>
      </c>
      <c r="D17" s="90"/>
      <c r="E17" s="91">
        <v>1</v>
      </c>
      <c r="F17" s="92" t="s">
        <v>687</v>
      </c>
      <c r="G17" s="208"/>
      <c r="H17" s="212"/>
      <c r="I17" s="212"/>
      <c r="J17" s="212"/>
    </row>
    <row r="18" spans="1:10" s="10" customFormat="1" ht="45" x14ac:dyDescent="0.2">
      <c r="A18" s="101">
        <v>2</v>
      </c>
      <c r="B18" s="352"/>
      <c r="C18" s="98" t="s">
        <v>356</v>
      </c>
      <c r="D18" s="90"/>
      <c r="E18" s="91">
        <v>1</v>
      </c>
      <c r="F18" s="92" t="s">
        <v>737</v>
      </c>
      <c r="G18" s="211" t="s">
        <v>531</v>
      </c>
      <c r="H18" s="211" t="s">
        <v>532</v>
      </c>
      <c r="I18" s="212"/>
      <c r="J18" s="212"/>
    </row>
    <row r="19" spans="1:10" s="10" customFormat="1" ht="45" x14ac:dyDescent="0.2">
      <c r="A19" s="103">
        <v>3</v>
      </c>
      <c r="B19" s="353"/>
      <c r="C19" s="250" t="s">
        <v>666</v>
      </c>
      <c r="D19" s="94"/>
      <c r="E19" s="95">
        <v>1</v>
      </c>
      <c r="F19" s="96" t="s">
        <v>738</v>
      </c>
      <c r="G19" s="213"/>
      <c r="H19" s="213"/>
      <c r="I19" s="214"/>
      <c r="J19" s="214"/>
    </row>
    <row r="21" spans="1:10" s="10" customFormat="1" x14ac:dyDescent="0.2">
      <c r="B21" s="6"/>
      <c r="C21" s="315"/>
      <c r="D21" s="6"/>
      <c r="G21" s="207"/>
      <c r="H21" s="142"/>
      <c r="I21" s="142"/>
      <c r="J21" s="142"/>
    </row>
    <row r="22" spans="1:10" x14ac:dyDescent="0.2">
      <c r="E22" s="18"/>
    </row>
  </sheetData>
  <sheetProtection algorithmName="SHA-512" hashValue="ryVBLQvGnAyjajj+tvG6aho1QEcIY4wkgBKUqOwKdrRvbxyoZHxfYQkj4tlyIUisLV07b82KhqNSsVSzikl8Bg==" saltValue="Ww1r5/uIZDBN2cXQIKajtQ==" spinCount="100000" sheet="1" objects="1" scenarios="1" formatColumns="0"/>
  <customSheetViews>
    <customSheetView guid="{A09E5DD0-AC96-4D53-94A2-26B4313321AF}" showGridLines="0" topLeftCell="A8">
      <selection activeCell="D19" sqref="D19"/>
      <pageMargins left="0.7" right="0.7" top="0.75" bottom="0.75" header="0.3" footer="0.3"/>
      <pageSetup paperSize="9" orientation="portrait"/>
    </customSheetView>
  </customSheetViews>
  <mergeCells count="4">
    <mergeCell ref="B5:B7"/>
    <mergeCell ref="B8:B10"/>
    <mergeCell ref="G4:J4"/>
    <mergeCell ref="B11:B19"/>
  </mergeCells>
  <dataValidations count="2">
    <dataValidation type="whole" operator="lessThanOrEqual" allowBlank="1" showErrorMessage="1" error="Please enter:_x000a_&quot;0&quot; if No or None, or_x000a_&quot;1&quot; if Yes_x000a_" sqref="E21:E1048576 E4:E19">
      <formula1>1</formula1>
    </dataValidation>
    <dataValidation type="whole" operator="lessThanOrEqual" allowBlank="1" showErrorMessage="1" error="Please enter:_x000a_&quot;0&quot; if No or None, or_x000a_&quot;1&quot; if Yes" sqref="E1:E3">
      <formula1>1</formula1>
    </dataValidation>
  </dataValidations>
  <hyperlinks>
    <hyperlink ref="G5" r:id="rId1" display="http://caninerabiesblueprint.org/OIE-Terrestrial-Animal-Health-Code"/>
    <hyperlink ref="G8" r:id="rId2" display="http://caninerabiesblueprint.org/WHO-expert-consultation-on-rabies"/>
    <hyperlink ref="G12" r:id="rId3" display="http://caninerabiesblueprint.org/3-2-Legislation?lang=en"/>
    <hyperlink ref="G14" r:id="rId4" display="http://caninerabiesblueprint.org/3-2-Legislation?lang=en"/>
    <hyperlink ref="G15" r:id="rId5" display="http://caninerabiesblueprint.org/3-2-Legislation?lang=en"/>
    <hyperlink ref="H14" r:id="rId6" display="http://caninerabiesblueprint.org/3-2-3-Why-does-rabies-need-to-be-a?lang=en"/>
    <hyperlink ref="H15" r:id="rId7" display="http://caninerabiesblueprint.org/3-2-3-Why-does-rabies-need-to-be-a?lang=en"/>
    <hyperlink ref="I14" r:id="rId8" display="http://caninerabiesblueprint.org/OIE-Terrestrial-Animal-Health-Code"/>
    <hyperlink ref="I15" r:id="rId9" display="http://caninerabiesblueprint.org/WHO-expert-consultation-on-rabies"/>
    <hyperlink ref="G6" r:id="rId10" display="http://caninerabiesblueprint.org/OIE-Terrestrial-Animal-Health-Code"/>
    <hyperlink ref="G9" r:id="rId11" display="http://caninerabiesblueprint.org/WHO-expert-consultation-on-rabies"/>
    <hyperlink ref="G7" r:id="rId12" display="http://caninerabiesblueprint.org/3-2-9-How-do-I-make-rabies-a?lang=en"/>
    <hyperlink ref="G10" r:id="rId13" display="http://caninerabiesblueprint.org/3-2-9-How-do-I-make-rabies-a?lang=en"/>
    <hyperlink ref="H7" r:id="rId14" display="http://caninerabiesblueprint.org/OIE-Terrestrial-Animal-Health-Code"/>
    <hyperlink ref="H10" r:id="rId15" display="http://caninerabiesblueprint.org/WHO-expert-consultation-on-rabies"/>
    <hyperlink ref="J14" r:id="rId16" display="http://caninerabiesblueprint.org/3-2-9-How-do-I-make-rabies-a?lang=en"/>
    <hyperlink ref="J15" r:id="rId17" display="http://caninerabiesblueprint.org/3-2-9-How-do-I-make-rabies-a?lang=en"/>
    <hyperlink ref="G11" r:id="rId18" display="http://rabiessurveillanceblueprint.org/WHO-Collaborating-Centres-for"/>
    <hyperlink ref="G18" r:id="rId19" display="http://caninerabiesblueprint.org/General-guide-on-how-to-construct?lang=en"/>
    <hyperlink ref="H18" r:id="rId20" display="http://caninerabiesblueprint.org/3-2-11-What-laws-and-by-laws-may?lang=en"/>
  </hyperlinks>
  <pageMargins left="0.7" right="0.7" top="0.75" bottom="0.75" header="0.3" footer="0.3"/>
  <pageSetup paperSize="9" orientation="portrait"/>
  <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7" tint="0.39997558519241921"/>
  </sheetPr>
  <dimension ref="A1:C45"/>
  <sheetViews>
    <sheetView workbookViewId="0">
      <selection activeCell="C15" sqref="C15"/>
    </sheetView>
  </sheetViews>
  <sheetFormatPr baseColWidth="10" defaultColWidth="8.83203125" defaultRowHeight="15" x14ac:dyDescent="0.2"/>
  <cols>
    <col min="1" max="1" width="8.83203125" style="295"/>
    <col min="2" max="2" width="12.6640625" style="295" bestFit="1" customWidth="1"/>
    <col min="3" max="3" width="149" style="293" customWidth="1"/>
    <col min="4" max="16384" width="8.83203125" style="293"/>
  </cols>
  <sheetData>
    <row r="1" spans="1:3" x14ac:dyDescent="0.2">
      <c r="A1" s="295" t="s">
        <v>0</v>
      </c>
      <c r="B1" s="295" t="s">
        <v>318</v>
      </c>
      <c r="C1" s="293" t="s">
        <v>592</v>
      </c>
    </row>
    <row r="2" spans="1:3" x14ac:dyDescent="0.2">
      <c r="A2" s="295">
        <v>0</v>
      </c>
      <c r="B2" s="296" t="s">
        <v>411</v>
      </c>
      <c r="C2" s="294" t="s">
        <v>593</v>
      </c>
    </row>
    <row r="3" spans="1:3" x14ac:dyDescent="0.2">
      <c r="A3" s="295">
        <v>0</v>
      </c>
      <c r="B3" s="296" t="s">
        <v>412</v>
      </c>
      <c r="C3" s="294" t="s">
        <v>326</v>
      </c>
    </row>
    <row r="4" spans="1:3" x14ac:dyDescent="0.2">
      <c r="A4" s="295">
        <v>0</v>
      </c>
      <c r="B4" s="296" t="s">
        <v>412</v>
      </c>
      <c r="C4" s="294" t="s">
        <v>594</v>
      </c>
    </row>
    <row r="5" spans="1:3" x14ac:dyDescent="0.2">
      <c r="A5" s="295">
        <v>1</v>
      </c>
      <c r="B5" s="296" t="s">
        <v>414</v>
      </c>
      <c r="C5" s="294" t="s">
        <v>353</v>
      </c>
    </row>
    <row r="6" spans="1:3" x14ac:dyDescent="0.2">
      <c r="A6" s="295">
        <v>1</v>
      </c>
      <c r="B6" s="296" t="s">
        <v>414</v>
      </c>
      <c r="C6" s="294" t="s">
        <v>352</v>
      </c>
    </row>
    <row r="7" spans="1:3" x14ac:dyDescent="0.2">
      <c r="A7" s="295">
        <v>1</v>
      </c>
      <c r="B7" s="296" t="s">
        <v>413</v>
      </c>
      <c r="C7" s="294" t="s">
        <v>595</v>
      </c>
    </row>
    <row r="8" spans="1:3" x14ac:dyDescent="0.2">
      <c r="A8" s="295">
        <v>1</v>
      </c>
      <c r="B8" s="296" t="s">
        <v>413</v>
      </c>
      <c r="C8" s="294" t="s">
        <v>338</v>
      </c>
    </row>
    <row r="9" spans="1:3" x14ac:dyDescent="0.2">
      <c r="A9" s="295">
        <v>1</v>
      </c>
      <c r="B9" s="296" t="s">
        <v>319</v>
      </c>
      <c r="C9" s="294" t="s">
        <v>468</v>
      </c>
    </row>
    <row r="10" spans="1:3" x14ac:dyDescent="0.2">
      <c r="A10" s="295">
        <v>1</v>
      </c>
      <c r="B10" s="296" t="s">
        <v>412</v>
      </c>
      <c r="C10" s="294" t="s">
        <v>596</v>
      </c>
    </row>
    <row r="11" spans="1:3" x14ac:dyDescent="0.2">
      <c r="A11" s="295">
        <v>1</v>
      </c>
      <c r="B11" s="296" t="s">
        <v>411</v>
      </c>
      <c r="C11" s="294" t="s">
        <v>597</v>
      </c>
    </row>
    <row r="12" spans="1:3" x14ac:dyDescent="0.2">
      <c r="A12" s="295">
        <v>1</v>
      </c>
      <c r="B12" s="296" t="s">
        <v>411</v>
      </c>
      <c r="C12" s="294" t="s">
        <v>598</v>
      </c>
    </row>
    <row r="13" spans="1:3" x14ac:dyDescent="0.2">
      <c r="A13" s="295">
        <v>1</v>
      </c>
      <c r="B13" s="296" t="s">
        <v>415</v>
      </c>
      <c r="C13" s="294" t="s">
        <v>451</v>
      </c>
    </row>
    <row r="14" spans="1:3" x14ac:dyDescent="0.2">
      <c r="A14" s="295">
        <v>1</v>
      </c>
      <c r="B14" s="296" t="s">
        <v>415</v>
      </c>
      <c r="C14" s="294" t="s">
        <v>450</v>
      </c>
    </row>
    <row r="15" spans="1:3" x14ac:dyDescent="0.2">
      <c r="A15" s="295">
        <v>2</v>
      </c>
      <c r="B15" s="296" t="s">
        <v>414</v>
      </c>
      <c r="C15" s="294" t="s">
        <v>373</v>
      </c>
    </row>
    <row r="16" spans="1:3" x14ac:dyDescent="0.2">
      <c r="A16" s="295">
        <v>2</v>
      </c>
      <c r="B16" s="296" t="s">
        <v>414</v>
      </c>
      <c r="C16" s="294" t="s">
        <v>599</v>
      </c>
    </row>
    <row r="17" spans="1:3" x14ac:dyDescent="0.2">
      <c r="A17" s="295">
        <v>2</v>
      </c>
      <c r="B17" s="296" t="s">
        <v>413</v>
      </c>
      <c r="C17" s="294" t="s">
        <v>360</v>
      </c>
    </row>
    <row r="18" spans="1:3" x14ac:dyDescent="0.2">
      <c r="A18" s="295">
        <v>2</v>
      </c>
      <c r="B18" s="296" t="s">
        <v>319</v>
      </c>
      <c r="C18" s="294" t="s">
        <v>484</v>
      </c>
    </row>
    <row r="19" spans="1:3" x14ac:dyDescent="0.2">
      <c r="A19" s="295">
        <v>2</v>
      </c>
      <c r="B19" s="296" t="s">
        <v>411</v>
      </c>
      <c r="C19" s="294" t="s">
        <v>600</v>
      </c>
    </row>
    <row r="20" spans="1:3" x14ac:dyDescent="0.2">
      <c r="A20" s="295">
        <v>2</v>
      </c>
      <c r="B20" s="296" t="s">
        <v>415</v>
      </c>
      <c r="C20" s="294" t="s">
        <v>363</v>
      </c>
    </row>
    <row r="21" spans="1:3" x14ac:dyDescent="0.2">
      <c r="A21" s="295">
        <v>2</v>
      </c>
      <c r="B21" s="296" t="s">
        <v>415</v>
      </c>
      <c r="C21" s="294" t="s">
        <v>364</v>
      </c>
    </row>
    <row r="22" spans="1:3" x14ac:dyDescent="0.2">
      <c r="A22" s="295">
        <v>2</v>
      </c>
      <c r="B22" s="296" t="s">
        <v>415</v>
      </c>
      <c r="C22" s="294" t="s">
        <v>12</v>
      </c>
    </row>
    <row r="23" spans="1:3" x14ac:dyDescent="0.2">
      <c r="A23" s="295">
        <v>3</v>
      </c>
      <c r="B23" s="296" t="s">
        <v>413</v>
      </c>
      <c r="C23" s="294" t="s">
        <v>601</v>
      </c>
    </row>
    <row r="24" spans="1:3" x14ac:dyDescent="0.2">
      <c r="A24" s="295">
        <v>3</v>
      </c>
      <c r="B24" s="296" t="s">
        <v>413</v>
      </c>
      <c r="C24" s="294" t="s">
        <v>379</v>
      </c>
    </row>
    <row r="25" spans="1:3" x14ac:dyDescent="0.2">
      <c r="A25" s="295">
        <v>3</v>
      </c>
      <c r="B25" s="296" t="s">
        <v>413</v>
      </c>
      <c r="C25" s="294" t="s">
        <v>380</v>
      </c>
    </row>
    <row r="26" spans="1:3" x14ac:dyDescent="0.2">
      <c r="A26" s="295">
        <v>3</v>
      </c>
      <c r="B26" s="296" t="s">
        <v>319</v>
      </c>
      <c r="C26" s="294" t="s">
        <v>486</v>
      </c>
    </row>
    <row r="27" spans="1:3" x14ac:dyDescent="0.2">
      <c r="A27" s="295">
        <v>3</v>
      </c>
      <c r="B27" s="296" t="s">
        <v>319</v>
      </c>
      <c r="C27" s="294" t="s">
        <v>472</v>
      </c>
    </row>
    <row r="28" spans="1:3" x14ac:dyDescent="0.2">
      <c r="A28" s="295">
        <v>3</v>
      </c>
      <c r="B28" s="296" t="s">
        <v>415</v>
      </c>
      <c r="C28" s="294" t="s">
        <v>383</v>
      </c>
    </row>
    <row r="29" spans="1:3" x14ac:dyDescent="0.2">
      <c r="A29" s="295">
        <v>3</v>
      </c>
      <c r="B29" s="296" t="s">
        <v>415</v>
      </c>
      <c r="C29" s="294" t="s">
        <v>554</v>
      </c>
    </row>
    <row r="30" spans="1:3" x14ac:dyDescent="0.2">
      <c r="A30" s="295">
        <v>3</v>
      </c>
      <c r="B30" s="296" t="s">
        <v>415</v>
      </c>
      <c r="C30" s="294" t="s">
        <v>602</v>
      </c>
    </row>
    <row r="31" spans="1:3" x14ac:dyDescent="0.2">
      <c r="A31" s="295">
        <v>3</v>
      </c>
      <c r="B31" s="296" t="s">
        <v>415</v>
      </c>
      <c r="C31" s="294" t="s">
        <v>388</v>
      </c>
    </row>
    <row r="32" spans="1:3" x14ac:dyDescent="0.2">
      <c r="A32" s="295">
        <v>4</v>
      </c>
      <c r="B32" s="296" t="s">
        <v>412</v>
      </c>
      <c r="C32" s="294" t="s">
        <v>394</v>
      </c>
    </row>
    <row r="33" spans="1:3" x14ac:dyDescent="0.2">
      <c r="A33" s="295">
        <v>4</v>
      </c>
      <c r="B33" s="296" t="s">
        <v>413</v>
      </c>
      <c r="C33" s="294" t="s">
        <v>395</v>
      </c>
    </row>
    <row r="34" spans="1:3" x14ac:dyDescent="0.2">
      <c r="A34" s="295">
        <v>4</v>
      </c>
      <c r="B34" s="296" t="s">
        <v>413</v>
      </c>
      <c r="C34" s="294" t="s">
        <v>396</v>
      </c>
    </row>
    <row r="35" spans="1:3" x14ac:dyDescent="0.2">
      <c r="A35" s="295">
        <v>4</v>
      </c>
      <c r="B35" s="296" t="s">
        <v>415</v>
      </c>
      <c r="C35" s="294" t="s">
        <v>397</v>
      </c>
    </row>
    <row r="36" spans="1:3" x14ac:dyDescent="0.2">
      <c r="A36" s="295">
        <v>4</v>
      </c>
      <c r="B36" s="296" t="s">
        <v>415</v>
      </c>
      <c r="C36" s="294" t="s">
        <v>398</v>
      </c>
    </row>
    <row r="37" spans="1:3" x14ac:dyDescent="0.2">
      <c r="A37" s="295">
        <v>4</v>
      </c>
      <c r="B37" s="296" t="s">
        <v>415</v>
      </c>
      <c r="C37" s="294" t="s">
        <v>400</v>
      </c>
    </row>
    <row r="38" spans="1:3" x14ac:dyDescent="0.2">
      <c r="A38" s="295">
        <v>4</v>
      </c>
      <c r="B38" s="296" t="s">
        <v>319</v>
      </c>
      <c r="C38" s="294" t="s">
        <v>603</v>
      </c>
    </row>
    <row r="39" spans="1:3" x14ac:dyDescent="0.2">
      <c r="A39" s="295">
        <v>5</v>
      </c>
      <c r="B39" s="296" t="s">
        <v>413</v>
      </c>
      <c r="C39" s="294" t="s">
        <v>403</v>
      </c>
    </row>
    <row r="40" spans="1:3" x14ac:dyDescent="0.2">
      <c r="A40" s="295">
        <v>5</v>
      </c>
      <c r="B40" s="296" t="s">
        <v>319</v>
      </c>
      <c r="C40" s="294" t="s">
        <v>402</v>
      </c>
    </row>
    <row r="41" spans="1:3" x14ac:dyDescent="0.2">
      <c r="A41" s="295">
        <v>5</v>
      </c>
      <c r="B41" s="296" t="s">
        <v>494</v>
      </c>
      <c r="C41" s="294" t="s">
        <v>418</v>
      </c>
    </row>
    <row r="42" spans="1:3" x14ac:dyDescent="0.2">
      <c r="A42" s="295">
        <v>5</v>
      </c>
      <c r="B42" s="296" t="s">
        <v>412</v>
      </c>
      <c r="C42" s="294" t="s">
        <v>404</v>
      </c>
    </row>
    <row r="43" spans="1:3" x14ac:dyDescent="0.2">
      <c r="A43" s="295">
        <v>5</v>
      </c>
      <c r="B43" s="296" t="s">
        <v>415</v>
      </c>
      <c r="C43" s="294" t="s">
        <v>407</v>
      </c>
    </row>
    <row r="44" spans="1:3" x14ac:dyDescent="0.2">
      <c r="A44" s="295">
        <v>5</v>
      </c>
      <c r="B44" s="296" t="s">
        <v>415</v>
      </c>
      <c r="C44" s="294" t="s">
        <v>419</v>
      </c>
    </row>
    <row r="45" spans="1:3" x14ac:dyDescent="0.2">
      <c r="A45" s="295">
        <v>5</v>
      </c>
      <c r="B45" s="296" t="s">
        <v>415</v>
      </c>
      <c r="C45" s="294" t="s">
        <v>13</v>
      </c>
    </row>
  </sheetData>
  <sortState ref="A2:C46">
    <sortCondition ref="A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FFC000"/>
  </sheetPr>
  <dimension ref="A1:G124"/>
  <sheetViews>
    <sheetView workbookViewId="0">
      <pane ySplit="1" topLeftCell="A2" activePane="bottomLeft" state="frozen"/>
      <selection pane="bottomLeft" activeCell="B9" sqref="B9"/>
    </sheetView>
  </sheetViews>
  <sheetFormatPr baseColWidth="10" defaultColWidth="8.6640625" defaultRowHeight="15" x14ac:dyDescent="0.2"/>
  <cols>
    <col min="1" max="1" width="26" style="65" customWidth="1"/>
    <col min="2" max="2" width="26" style="37" customWidth="1"/>
    <col min="3" max="3" width="26" style="18" customWidth="1"/>
    <col min="4" max="7" width="26" style="37" customWidth="1"/>
    <col min="8" max="16384" width="8.6640625" style="37"/>
  </cols>
  <sheetData>
    <row r="1" spans="1:7" s="257" customFormat="1" x14ac:dyDescent="0.2">
      <c r="A1" s="256" t="s">
        <v>319</v>
      </c>
      <c r="B1" s="257" t="s">
        <v>494</v>
      </c>
      <c r="C1" s="258" t="s">
        <v>415</v>
      </c>
      <c r="D1" s="257" t="s">
        <v>413</v>
      </c>
      <c r="E1" s="257" t="s">
        <v>412</v>
      </c>
      <c r="F1" s="257" t="s">
        <v>414</v>
      </c>
      <c r="G1" s="257" t="s">
        <v>411</v>
      </c>
    </row>
    <row r="2" spans="1:7" x14ac:dyDescent="0.2">
      <c r="C2" s="64"/>
    </row>
    <row r="3" spans="1:7" x14ac:dyDescent="0.2">
      <c r="C3" s="64"/>
    </row>
    <row r="4" spans="1:7" x14ac:dyDescent="0.2">
      <c r="C4" s="64"/>
    </row>
    <row r="5" spans="1:7" x14ac:dyDescent="0.2">
      <c r="C5" s="64"/>
    </row>
    <row r="6" spans="1:7" x14ac:dyDescent="0.2">
      <c r="C6" s="64"/>
    </row>
    <row r="7" spans="1:7" x14ac:dyDescent="0.2">
      <c r="C7" s="64"/>
    </row>
    <row r="8" spans="1:7" x14ac:dyDescent="0.2">
      <c r="A8" s="64"/>
      <c r="C8" s="67"/>
    </row>
    <row r="9" spans="1:7" x14ac:dyDescent="0.2">
      <c r="C9" s="64"/>
    </row>
    <row r="10" spans="1:7" x14ac:dyDescent="0.2">
      <c r="C10" s="64"/>
    </row>
    <row r="11" spans="1:7" x14ac:dyDescent="0.2">
      <c r="C11" s="64"/>
    </row>
    <row r="12" spans="1:7" x14ac:dyDescent="0.2">
      <c r="C12" s="64"/>
    </row>
    <row r="13" spans="1:7" x14ac:dyDescent="0.2">
      <c r="C13" s="64"/>
    </row>
    <row r="14" spans="1:7" x14ac:dyDescent="0.2">
      <c r="C14" s="64"/>
    </row>
    <row r="15" spans="1:7" x14ac:dyDescent="0.2">
      <c r="C15" s="64"/>
    </row>
    <row r="16" spans="1:7" x14ac:dyDescent="0.2">
      <c r="C16" s="64"/>
    </row>
    <row r="17" spans="1:3" x14ac:dyDescent="0.2">
      <c r="C17" s="64"/>
    </row>
    <row r="18" spans="1:3" x14ac:dyDescent="0.2">
      <c r="C18" s="64"/>
    </row>
    <row r="19" spans="1:3" x14ac:dyDescent="0.2">
      <c r="C19" s="64"/>
    </row>
    <row r="20" spans="1:3" x14ac:dyDescent="0.2">
      <c r="C20" s="64"/>
    </row>
    <row r="21" spans="1:3" x14ac:dyDescent="0.2">
      <c r="C21" s="64"/>
    </row>
    <row r="22" spans="1:3" x14ac:dyDescent="0.2">
      <c r="C22" s="64"/>
    </row>
    <row r="23" spans="1:3" x14ac:dyDescent="0.2">
      <c r="C23" s="64"/>
    </row>
    <row r="24" spans="1:3" x14ac:dyDescent="0.2">
      <c r="C24" s="64"/>
    </row>
    <row r="25" spans="1:3" x14ac:dyDescent="0.2">
      <c r="A25" s="64"/>
      <c r="C25" s="64"/>
    </row>
    <row r="26" spans="1:3" x14ac:dyDescent="0.2">
      <c r="A26" s="64"/>
      <c r="C26" s="64"/>
    </row>
    <row r="27" spans="1:3" ht="15" customHeight="1" x14ac:dyDescent="0.2">
      <c r="A27" s="64"/>
      <c r="C27" s="64"/>
    </row>
    <row r="28" spans="1:3" x14ac:dyDescent="0.2">
      <c r="C28" s="64"/>
    </row>
    <row r="29" spans="1:3" x14ac:dyDescent="0.2">
      <c r="C29" s="64"/>
    </row>
    <row r="30" spans="1:3" x14ac:dyDescent="0.2">
      <c r="C30" s="64"/>
    </row>
    <row r="31" spans="1:3" x14ac:dyDescent="0.2">
      <c r="A31" s="64"/>
      <c r="C31" s="66"/>
    </row>
    <row r="32" spans="1:3" ht="15" customHeight="1" x14ac:dyDescent="0.2">
      <c r="A32" s="64"/>
      <c r="C32" s="64"/>
    </row>
    <row r="33" spans="1:3" x14ac:dyDescent="0.2">
      <c r="A33" s="64"/>
      <c r="C33" s="64"/>
    </row>
    <row r="34" spans="1:3" x14ac:dyDescent="0.2">
      <c r="C34" s="64"/>
    </row>
    <row r="35" spans="1:3" x14ac:dyDescent="0.2">
      <c r="C35" s="64"/>
    </row>
    <row r="36" spans="1:3" x14ac:dyDescent="0.2">
      <c r="C36" s="64"/>
    </row>
    <row r="37" spans="1:3" ht="15" customHeight="1" x14ac:dyDescent="0.2">
      <c r="C37" s="64"/>
    </row>
    <row r="38" spans="1:3" x14ac:dyDescent="0.2">
      <c r="C38" s="64"/>
    </row>
    <row r="39" spans="1:3" x14ac:dyDescent="0.2">
      <c r="C39" s="64"/>
    </row>
    <row r="40" spans="1:3" x14ac:dyDescent="0.2">
      <c r="C40" s="64"/>
    </row>
    <row r="41" spans="1:3" ht="15" customHeight="1" x14ac:dyDescent="0.2">
      <c r="C41" s="64"/>
    </row>
    <row r="42" spans="1:3" x14ac:dyDescent="0.2">
      <c r="C42" s="64"/>
    </row>
    <row r="43" spans="1:3" x14ac:dyDescent="0.2">
      <c r="C43" s="64"/>
    </row>
    <row r="44" spans="1:3" x14ac:dyDescent="0.2">
      <c r="C44" s="64"/>
    </row>
    <row r="45" spans="1:3" x14ac:dyDescent="0.2">
      <c r="C45" s="64"/>
    </row>
    <row r="46" spans="1:3" x14ac:dyDescent="0.2">
      <c r="C46" s="64"/>
    </row>
    <row r="47" spans="1:3" x14ac:dyDescent="0.2">
      <c r="C47" s="64"/>
    </row>
    <row r="48" spans="1:3" x14ac:dyDescent="0.2">
      <c r="C48" s="64"/>
    </row>
    <row r="49" spans="1:3" x14ac:dyDescent="0.2">
      <c r="C49" s="64"/>
    </row>
    <row r="50" spans="1:3" x14ac:dyDescent="0.2">
      <c r="C50" s="64"/>
    </row>
    <row r="51" spans="1:3" x14ac:dyDescent="0.2">
      <c r="A51" s="64"/>
      <c r="C51" s="64"/>
    </row>
    <row r="52" spans="1:3" x14ac:dyDescent="0.2">
      <c r="A52" s="64"/>
      <c r="C52" s="64"/>
    </row>
    <row r="53" spans="1:3" x14ac:dyDescent="0.2">
      <c r="A53" s="64"/>
      <c r="C53" s="64"/>
    </row>
    <row r="54" spans="1:3" x14ac:dyDescent="0.2">
      <c r="C54" s="64"/>
    </row>
    <row r="55" spans="1:3" x14ac:dyDescent="0.2">
      <c r="C55" s="64"/>
    </row>
    <row r="56" spans="1:3" x14ac:dyDescent="0.2">
      <c r="C56" s="64"/>
    </row>
    <row r="57" spans="1:3" x14ac:dyDescent="0.2">
      <c r="A57" s="64"/>
      <c r="C57" s="64"/>
    </row>
    <row r="58" spans="1:3" x14ac:dyDescent="0.2">
      <c r="C58" s="64"/>
    </row>
    <row r="59" spans="1:3" x14ac:dyDescent="0.2">
      <c r="C59" s="64"/>
    </row>
    <row r="60" spans="1:3" x14ac:dyDescent="0.2">
      <c r="A60" s="64"/>
      <c r="C60" s="64"/>
    </row>
    <row r="61" spans="1:3" x14ac:dyDescent="0.2">
      <c r="A61" s="64"/>
      <c r="C61" s="64"/>
    </row>
    <row r="62" spans="1:3" x14ac:dyDescent="0.2">
      <c r="C62" s="64"/>
    </row>
    <row r="63" spans="1:3" x14ac:dyDescent="0.2">
      <c r="C63" s="64"/>
    </row>
    <row r="64" spans="1:3" x14ac:dyDescent="0.2">
      <c r="C64" s="64"/>
    </row>
    <row r="65" spans="1:3" x14ac:dyDescent="0.2">
      <c r="C65" s="64"/>
    </row>
    <row r="66" spans="1:3" x14ac:dyDescent="0.2">
      <c r="C66" s="64"/>
    </row>
    <row r="67" spans="1:3" x14ac:dyDescent="0.2">
      <c r="C67" s="64"/>
    </row>
    <row r="68" spans="1:3" x14ac:dyDescent="0.2">
      <c r="C68" s="64"/>
    </row>
    <row r="69" spans="1:3" x14ac:dyDescent="0.2">
      <c r="C69" s="64"/>
    </row>
    <row r="70" spans="1:3" x14ac:dyDescent="0.2">
      <c r="C70" s="64"/>
    </row>
    <row r="71" spans="1:3" x14ac:dyDescent="0.2">
      <c r="C71" s="64"/>
    </row>
    <row r="72" spans="1:3" x14ac:dyDescent="0.2">
      <c r="C72" s="64"/>
    </row>
    <row r="73" spans="1:3" x14ac:dyDescent="0.2">
      <c r="C73" s="64"/>
    </row>
    <row r="74" spans="1:3" x14ac:dyDescent="0.2">
      <c r="C74" s="64"/>
    </row>
    <row r="75" spans="1:3" x14ac:dyDescent="0.2">
      <c r="A75" s="64"/>
      <c r="C75" s="64"/>
    </row>
    <row r="76" spans="1:3" x14ac:dyDescent="0.2">
      <c r="A76" s="64"/>
      <c r="C76" s="64"/>
    </row>
    <row r="77" spans="1:3" x14ac:dyDescent="0.2">
      <c r="A77" s="64"/>
      <c r="C77" s="64"/>
    </row>
    <row r="78" spans="1:3" x14ac:dyDescent="0.2">
      <c r="A78" s="64"/>
      <c r="C78" s="64"/>
    </row>
    <row r="79" spans="1:3" x14ac:dyDescent="0.2">
      <c r="A79" s="64"/>
      <c r="C79" s="64"/>
    </row>
    <row r="80" spans="1:3" ht="15" customHeight="1" x14ac:dyDescent="0.2">
      <c r="C80" s="64"/>
    </row>
    <row r="81" spans="1:3" x14ac:dyDescent="0.2">
      <c r="C81" s="64"/>
    </row>
    <row r="82" spans="1:3" x14ac:dyDescent="0.2">
      <c r="A82" s="64"/>
      <c r="C82" s="64"/>
    </row>
    <row r="83" spans="1:3" x14ac:dyDescent="0.2">
      <c r="C83" s="64"/>
    </row>
    <row r="84" spans="1:3" x14ac:dyDescent="0.2">
      <c r="C84" s="64"/>
    </row>
    <row r="85" spans="1:3" x14ac:dyDescent="0.2">
      <c r="C85" s="64"/>
    </row>
    <row r="86" spans="1:3" x14ac:dyDescent="0.2">
      <c r="C86" s="64"/>
    </row>
    <row r="87" spans="1:3" x14ac:dyDescent="0.2">
      <c r="C87" s="64"/>
    </row>
    <row r="88" spans="1:3" x14ac:dyDescent="0.2">
      <c r="C88" s="64"/>
    </row>
    <row r="89" spans="1:3" x14ac:dyDescent="0.2">
      <c r="C89" s="64"/>
    </row>
    <row r="90" spans="1:3" x14ac:dyDescent="0.2">
      <c r="C90" s="64"/>
    </row>
    <row r="91" spans="1:3" x14ac:dyDescent="0.2">
      <c r="A91" s="64"/>
      <c r="C91" s="64"/>
    </row>
    <row r="92" spans="1:3" x14ac:dyDescent="0.2">
      <c r="A92" s="64"/>
      <c r="C92" s="64"/>
    </row>
    <row r="93" spans="1:3" ht="15" customHeight="1" x14ac:dyDescent="0.2">
      <c r="C93" s="64"/>
    </row>
    <row r="94" spans="1:3" x14ac:dyDescent="0.2">
      <c r="C94" s="64"/>
    </row>
    <row r="95" spans="1:3" x14ac:dyDescent="0.2">
      <c r="C95" s="64"/>
    </row>
    <row r="96" spans="1:3" x14ac:dyDescent="0.2">
      <c r="C96" s="64"/>
    </row>
    <row r="97" spans="1:3" x14ac:dyDescent="0.2">
      <c r="C97" s="64"/>
    </row>
    <row r="98" spans="1:3" x14ac:dyDescent="0.2">
      <c r="C98" s="64"/>
    </row>
    <row r="99" spans="1:3" x14ac:dyDescent="0.2">
      <c r="C99" s="64"/>
    </row>
    <row r="100" spans="1:3" x14ac:dyDescent="0.2">
      <c r="A100" s="64"/>
      <c r="C100" s="64"/>
    </row>
    <row r="101" spans="1:3" x14ac:dyDescent="0.2">
      <c r="A101" s="64"/>
      <c r="C101" s="64"/>
    </row>
    <row r="102" spans="1:3" x14ac:dyDescent="0.2">
      <c r="A102" s="64"/>
      <c r="C102" s="64"/>
    </row>
    <row r="103" spans="1:3" x14ac:dyDescent="0.2">
      <c r="C103" s="64"/>
    </row>
    <row r="104" spans="1:3" x14ac:dyDescent="0.2">
      <c r="C104" s="64"/>
    </row>
    <row r="107" spans="1:3" x14ac:dyDescent="0.2">
      <c r="A107"/>
      <c r="B107"/>
      <c r="C107"/>
    </row>
    <row r="108" spans="1:3" x14ac:dyDescent="0.2">
      <c r="A108" s="56"/>
      <c r="B108" s="68"/>
      <c r="C108"/>
    </row>
    <row r="109" spans="1:3" x14ac:dyDescent="0.2">
      <c r="A109" s="56"/>
      <c r="B109" s="68"/>
      <c r="C109"/>
    </row>
    <row r="110" spans="1:3" x14ac:dyDescent="0.2">
      <c r="A110" s="56"/>
      <c r="B110" s="68"/>
      <c r="C110"/>
    </row>
    <row r="111" spans="1:3" x14ac:dyDescent="0.2">
      <c r="A111" s="56"/>
      <c r="B111" s="68"/>
      <c r="C111"/>
    </row>
    <row r="112" spans="1:3" x14ac:dyDescent="0.2">
      <c r="A112" s="56"/>
      <c r="B112" s="68"/>
      <c r="C112"/>
    </row>
    <row r="113" spans="1:3" x14ac:dyDescent="0.2">
      <c r="A113" s="56"/>
      <c r="B113" s="68"/>
      <c r="C113"/>
    </row>
    <row r="114" spans="1:3" x14ac:dyDescent="0.2">
      <c r="A114" s="56"/>
      <c r="B114" s="68"/>
      <c r="C114"/>
    </row>
    <row r="115" spans="1:3" x14ac:dyDescent="0.2">
      <c r="A115"/>
      <c r="B115"/>
      <c r="C115"/>
    </row>
    <row r="116" spans="1:3" x14ac:dyDescent="0.2">
      <c r="A116"/>
      <c r="B116"/>
      <c r="C116"/>
    </row>
    <row r="117" spans="1:3" x14ac:dyDescent="0.2">
      <c r="A117"/>
      <c r="B117"/>
      <c r="C117"/>
    </row>
    <row r="118" spans="1:3" x14ac:dyDescent="0.2">
      <c r="A118"/>
      <c r="B118"/>
      <c r="C118"/>
    </row>
    <row r="119" spans="1:3" x14ac:dyDescent="0.2">
      <c r="A119"/>
      <c r="B119"/>
      <c r="C119"/>
    </row>
    <row r="120" spans="1:3" x14ac:dyDescent="0.2">
      <c r="A120"/>
      <c r="B120"/>
      <c r="C120"/>
    </row>
    <row r="121" spans="1:3" x14ac:dyDescent="0.2">
      <c r="A121"/>
      <c r="B121"/>
      <c r="C121"/>
    </row>
    <row r="122" spans="1:3" x14ac:dyDescent="0.2">
      <c r="A122"/>
      <c r="B122"/>
      <c r="C122"/>
    </row>
    <row r="123" spans="1:3" x14ac:dyDescent="0.2">
      <c r="A123"/>
      <c r="B123"/>
      <c r="C123"/>
    </row>
    <row r="124" spans="1:3" x14ac:dyDescent="0.2">
      <c r="A124"/>
      <c r="B124"/>
      <c r="C124"/>
    </row>
  </sheetData>
  <sortState ref="A2:C102">
    <sortCondition ref="A2"/>
  </sortState>
  <customSheetViews>
    <customSheetView guid="{A09E5DD0-AC96-4D53-94A2-26B4313321AF}" state="hidden">
      <pane ySplit="1" topLeftCell="A103" activePane="bottomLeft" state="frozenSplit"/>
      <selection pane="bottomLeft" activeCell="C113" sqref="C113"/>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92D050"/>
  </sheetPr>
  <dimension ref="A1:M22"/>
  <sheetViews>
    <sheetView showGridLines="0" zoomScale="76" zoomScaleNormal="76" zoomScalePageLayoutView="76" workbookViewId="0">
      <selection activeCell="E6" sqref="E6:F6"/>
    </sheetView>
  </sheetViews>
  <sheetFormatPr baseColWidth="10" defaultColWidth="8.6640625" defaultRowHeight="15" x14ac:dyDescent="0.2"/>
  <cols>
    <col min="1" max="1" width="38.83203125" customWidth="1"/>
    <col min="2" max="3" width="15.83203125" customWidth="1"/>
    <col min="4" max="4" width="8.33203125" customWidth="1"/>
    <col min="5" max="5" width="7.33203125" customWidth="1"/>
    <col min="6" max="6" width="28.5" customWidth="1"/>
    <col min="7" max="7" width="15.83203125" customWidth="1"/>
    <col min="8" max="8" width="15.83203125" style="36" customWidth="1"/>
    <col min="9" max="9" width="15.83203125" style="2" customWidth="1"/>
    <col min="10" max="10" width="15.83203125" style="9" customWidth="1"/>
  </cols>
  <sheetData>
    <row r="1" spans="1:13" ht="42.75" customHeight="1" thickBot="1" x14ac:dyDescent="0.25">
      <c r="A1" s="358" t="str">
        <f>CONCATENATE("Stepwise Approach towards Rabies Elimination - ",'Country profile'!E3," , ",IF(ISBLANK('Country profile'!F13),"",YEAR('Country profile'!F13)))</f>
        <v xml:space="preserve">Stepwise Approach towards Rabies Elimination - Rwanda , </v>
      </c>
      <c r="B1" s="359"/>
      <c r="C1" s="359"/>
      <c r="D1" s="359"/>
      <c r="E1" s="359"/>
      <c r="F1" s="359"/>
      <c r="G1" s="359"/>
      <c r="H1" s="359"/>
      <c r="I1" s="359"/>
      <c r="J1" s="360"/>
    </row>
    <row r="2" spans="1:13" s="71" customFormat="1" ht="8.25" customHeight="1" thickBot="1" x14ac:dyDescent="0.25">
      <c r="A2" s="69"/>
      <c r="B2" s="69"/>
      <c r="C2" s="69"/>
      <c r="D2" s="70"/>
      <c r="E2" s="69"/>
      <c r="F2" s="69"/>
      <c r="G2" s="69"/>
      <c r="H2" s="69"/>
      <c r="I2" s="69"/>
      <c r="J2" s="69"/>
    </row>
    <row r="3" spans="1:13" ht="43.5" customHeight="1" thickBot="1" x14ac:dyDescent="0.25">
      <c r="A3" s="366" t="str">
        <f>CONCATENATE("STAGE   ",((INDEX(E7:E18,MATCH("PENDING",J7:J18,0)))))</f>
        <v>STAGE   0</v>
      </c>
      <c r="B3" s="367"/>
      <c r="C3" s="367"/>
      <c r="D3" s="367"/>
      <c r="E3" s="367"/>
      <c r="F3" s="367"/>
      <c r="G3" s="367"/>
      <c r="H3" s="367"/>
      <c r="I3" s="367"/>
      <c r="J3" s="368"/>
    </row>
    <row r="4" spans="1:13" s="63" customFormat="1" ht="8.25" customHeight="1" thickBot="1" x14ac:dyDescent="0.25">
      <c r="A4" s="72"/>
      <c r="B4" s="73"/>
      <c r="C4" s="73"/>
      <c r="E4" s="74"/>
      <c r="F4" s="74"/>
      <c r="G4" s="74"/>
      <c r="H4" s="74"/>
      <c r="I4" s="74"/>
      <c r="J4" s="74"/>
    </row>
    <row r="5" spans="1:13" s="38" customFormat="1" ht="34.5" customHeight="1" thickBot="1" x14ac:dyDescent="0.3">
      <c r="A5" s="361" t="s">
        <v>323</v>
      </c>
      <c r="B5" s="362"/>
      <c r="C5" s="363"/>
      <c r="E5" s="372" t="s">
        <v>322</v>
      </c>
      <c r="F5" s="373"/>
      <c r="G5" s="373"/>
      <c r="H5" s="373"/>
      <c r="I5" s="373"/>
      <c r="J5" s="374"/>
      <c r="M5" s="274"/>
    </row>
    <row r="6" spans="1:13" ht="49" thickBot="1" x14ac:dyDescent="0.25">
      <c r="A6" s="275" t="s">
        <v>313</v>
      </c>
      <c r="B6" s="276" t="s">
        <v>315</v>
      </c>
      <c r="C6" s="277" t="s">
        <v>314</v>
      </c>
      <c r="E6" s="364" t="s">
        <v>0</v>
      </c>
      <c r="F6" s="365"/>
      <c r="G6" s="278" t="s">
        <v>315</v>
      </c>
      <c r="H6" s="278" t="s">
        <v>314</v>
      </c>
      <c r="I6" s="278" t="s">
        <v>320</v>
      </c>
      <c r="J6" s="279" t="s">
        <v>321</v>
      </c>
    </row>
    <row r="7" spans="1:13" ht="30.75" customHeight="1" x14ac:dyDescent="0.2">
      <c r="A7" s="39" t="s">
        <v>667</v>
      </c>
      <c r="B7" s="40">
        <f>(COUNT(STATUS))-C7</f>
        <v>4</v>
      </c>
      <c r="C7" s="41">
        <f>SUM(Legislation!E:E)</f>
        <v>11</v>
      </c>
      <c r="E7" s="57">
        <v>0</v>
      </c>
      <c r="F7" s="378" t="s">
        <v>587</v>
      </c>
      <c r="G7" s="379">
        <f>COUNTIF('SUMMARY (S0-S5)'!N6:N8,"?*")+COUNTIF('SUMMARY (S0-S5)'!H6:H8,"?*")+COUNTIF('SUMMARY (S0-S5)'!J6:J8,"?*")+COUNTIF('SUMMARY (S0-S5)'!B6:B8,"?*")+COUNTIF('SUMMARY (S0-S5)'!F6:F8,"?*")+COUNTIF('SUMMARY (S0-S5)'!D6:D8,"?*")+COUNTIF('SUMMARY (S0-S5)'!L6:L8,"?*")</f>
        <v>3</v>
      </c>
      <c r="H7" s="379">
        <f>COUNTIF('SUMMARY (S0-S5)'!O6:O8,"?*")+COUNTIF('SUMMARY (S0-S5)'!I6:I8,"?*")+COUNTIF('SUMMARY (S0-S5)'!K6:K8,"?*")+COUNTIF('SUMMARY (S0-S5)'!C6:C8,"?*")+COUNTIF('SUMMARY (S0-S5)'!G6:G8,"?*")+COUNTIF('SUMMARY (S0-S5)'!E6:E8,"?*")+COUNTIF('SUMMARY (S0-S5)'!M6:M8,"?*")</f>
        <v>3</v>
      </c>
      <c r="I7" s="380">
        <f>COUNTIF(Legislation!E11,"1")+COUNTIF('Lab dx'!E5,"1")+COUNTIF('Lab dx'!E6,"1")</f>
        <v>1</v>
      </c>
      <c r="J7" s="54" t="str">
        <f>IF(I7&gt;=2,"COMPLETED",IF(AND(I7&gt;=1,H7&gt;=4),"COMPLETED","PENDING"))</f>
        <v>PENDING</v>
      </c>
      <c r="L7" s="62"/>
    </row>
    <row r="8" spans="1:13" ht="30.75" customHeight="1" x14ac:dyDescent="0.2">
      <c r="A8" s="42"/>
      <c r="B8" s="40"/>
      <c r="C8" s="41"/>
      <c r="E8" s="58">
        <v>0.5</v>
      </c>
      <c r="F8" s="376"/>
      <c r="G8" s="369"/>
      <c r="H8" s="357"/>
      <c r="I8" s="377"/>
      <c r="J8" s="55" t="str">
        <f>IF(I7=3,"COMPLETED","PENDING")</f>
        <v>PENDING</v>
      </c>
    </row>
    <row r="9" spans="1:13" ht="30.75" customHeight="1" x14ac:dyDescent="0.2">
      <c r="A9" s="39" t="s">
        <v>495</v>
      </c>
      <c r="B9" s="40">
        <f>(COUNT(datastatus)-'SUMMARY (Score)'!C9)</f>
        <v>11</v>
      </c>
      <c r="C9" s="41">
        <f>SUM('Data coll &amp; ax'!E:E)</f>
        <v>10</v>
      </c>
      <c r="E9" s="59">
        <v>1</v>
      </c>
      <c r="F9" s="354" t="s">
        <v>652</v>
      </c>
      <c r="G9" s="356">
        <f>COUNTIF('SUMMARY (S0-S5)'!N9:N18,"?*")+COUNTIF('SUMMARY (S0-S5)'!H9:H18,"?*")+COUNTIF('SUMMARY (S0-S5)'!J9:J18,"?*")+COUNTIF('SUMMARY (S0-S5)'!B9:B18,"?*")+COUNTIF('SUMMARY (S0-S5)'!F9:F18,"?*")+COUNTIF('SUMMARY (S0-S5)'!D9:D18,"?*")+COUNTIF('SUMMARY (S0-S5)'!L9:L18,"?*")</f>
        <v>11</v>
      </c>
      <c r="H9" s="369">
        <f>COUNTIF('SUMMARY (S0-S5)'!O9:O18,"?*")+COUNTIF('SUMMARY (S0-S5)'!I9:I18,"?*")+COUNTIF('SUMMARY (S0-S5)'!K9:K18,"?*")+COUNTIF('SUMMARY (S0-S5)'!C9:C18,"?*")+COUNTIF('SUMMARY (S0-S5)'!G9:G18,"?*")+COUNTIF('SUMMARY (S0-S5)'!E9:E18,"?*")+COUNTIF('SUMMARY (S0-S5)'!M9:M18,"?*")</f>
        <v>31</v>
      </c>
      <c r="I9" s="370">
        <f>COUNTIF('Cross-cutting issues'!E11,"1")+COUNTIF('Cross-cutting issues'!E8,"1")+COUNTIF('Data coll &amp; ax'!E5,"1")+COUNTIF('Data coll &amp; ax'!E6,"1")+COUNTIF(IEC!E7,"1")+COUNTIF('Lab dx'!E7,"1")+COUNTIF(Legislation!E14,"1")+COUNTIF(Legislation!E15,"1")+COUNTIF('Prev &amp; Ctrl'!E5,"1")+COUNTIF('Prev &amp; Ctrl'!E12,"1")</f>
        <v>9</v>
      </c>
      <c r="J9" s="51" t="str">
        <f>IF(I9&gt;=5,"COMPLETED",IF(AND(I9&gt;=1,H9&gt;2),"COMPLETED","PENDING"))</f>
        <v>COMPLETED</v>
      </c>
    </row>
    <row r="10" spans="1:13" ht="30.75" customHeight="1" x14ac:dyDescent="0.2">
      <c r="A10" s="42"/>
      <c r="B10" s="40"/>
      <c r="C10" s="41"/>
      <c r="E10" s="60">
        <v>1.5</v>
      </c>
      <c r="F10" s="355"/>
      <c r="G10" s="357"/>
      <c r="H10" s="369"/>
      <c r="I10" s="371"/>
      <c r="J10" s="52" t="str">
        <f>IF(I9=10,"COMPLETED","PENDING")</f>
        <v>PENDING</v>
      </c>
    </row>
    <row r="11" spans="1:13" ht="30.75" customHeight="1" x14ac:dyDescent="0.2">
      <c r="A11" s="39" t="s">
        <v>585</v>
      </c>
      <c r="B11" s="40">
        <f>COUNT(labstatus)-'SUMMARY (Score)'!C11</f>
        <v>8</v>
      </c>
      <c r="C11" s="41">
        <f>SUM('Lab dx'!E:E)</f>
        <v>4</v>
      </c>
      <c r="E11" s="59">
        <v>2</v>
      </c>
      <c r="F11" s="354" t="s">
        <v>668</v>
      </c>
      <c r="G11" s="356">
        <f>COUNTIF('SUMMARY (S0-S5)'!N19:N27,"?*")+COUNTIF('SUMMARY (S0-S5)'!H19:H27,"?*")+COUNTIF('SUMMARY (S0-S5)'!J19:J27,"?*")+COUNTIF('SUMMARY (S0-S5)'!B19:B27,"?*")+COUNTIF('SUMMARY (S0-S5)'!F19:F27,"?*")+COUNTIF('SUMMARY (S0-S5)'!D19:D27,"?*")+COUNTIF('SUMMARY (S0-S5)'!L19:L27,"?*")</f>
        <v>28</v>
      </c>
      <c r="H11" s="356">
        <f>COUNTIF('SUMMARY (S0-S5)'!O19:O27,"?*")+COUNTIF('SUMMARY (S0-S5)'!I19:I27,"?*")+COUNTIF('SUMMARY (S0-S5)'!K19:K27,"?*")+COUNTIF('SUMMARY (S0-S5)'!C19:C27,"?*")+COUNTIF('SUMMARY (S0-S5)'!G20:G27,"?*")+COUNTIF('SUMMARY (S0-S5)'!E19:E27,"?*")+COUNTIF('SUMMARY (S0-S5)'!M19:M27,"?*")</f>
        <v>5</v>
      </c>
      <c r="I11" s="370">
        <f>COUNTIF('Cross-cutting issues'!E13,"1")+COUNTIF('Cross-cutting issues'!E14,"1")+COUNTIF('Data coll &amp; ax'!E17,"1")+COUNTIF(IEC!E22,"1")+COUNTIF(Legislation!E19,"1")+COUNTIF('Prev &amp; Ctrl'!E7,"1")+COUNTIF('Prev &amp; Ctrl'!E9,"1")+COUNTIF('Prev &amp; Ctrl'!E15,"1")</f>
        <v>3</v>
      </c>
      <c r="J11" s="51" t="str">
        <f>IF(I11&gt;=4,"COMPLETED",IF(AND(I11&gt;=1,H11&gt;15),"COMPLETED","PENDING"))</f>
        <v>PENDING</v>
      </c>
    </row>
    <row r="12" spans="1:13" ht="30.75" customHeight="1" x14ac:dyDescent="0.2">
      <c r="A12" s="42"/>
      <c r="B12" s="40"/>
      <c r="C12" s="41"/>
      <c r="E12" s="60">
        <v>2.5</v>
      </c>
      <c r="F12" s="355"/>
      <c r="G12" s="357"/>
      <c r="H12" s="357"/>
      <c r="I12" s="371"/>
      <c r="J12" s="52" t="str">
        <f>IF(I11=8,"COMPLETED","PENDING")</f>
        <v>PENDING</v>
      </c>
    </row>
    <row r="13" spans="1:13" ht="30.75" customHeight="1" x14ac:dyDescent="0.2">
      <c r="A13" s="39" t="s">
        <v>586</v>
      </c>
      <c r="B13" s="40">
        <f>COUNT(iecstatus)-'SUMMARY (Score)'!C13</f>
        <v>13</v>
      </c>
      <c r="C13" s="41">
        <f>SUM(IEC!E:E)</f>
        <v>8</v>
      </c>
      <c r="E13" s="58">
        <v>3</v>
      </c>
      <c r="F13" s="375" t="s">
        <v>581</v>
      </c>
      <c r="G13" s="356">
        <f>COUNTIF('SUMMARY (S0-S5)'!N28:N32,"?*")+COUNTIF('SUMMARY (S0-S5)'!H28:H32,"?*")+COUNTIF('SUMMARY (S0-S5)'!J28:J32,"?*")+COUNTIF('SUMMARY (S0-S5)'!B28:B32,"?*")+COUNTIF('SUMMARY (S0-S5)'!F28:F32,"?*")+COUNTIF('SUMMARY (S0-S5)'!D28:D32,"?*")+COUNTIF('SUMMARY (S0-S5)'!L28:L32,"?*")</f>
        <v>15</v>
      </c>
      <c r="H13" s="356">
        <f>COUNTIF('SUMMARY (S0-S5)'!O28:O32,"?*")+COUNTIF('SUMMARY (S0-S5)'!I28:I32,"?*")+COUNTIF('SUMMARY (S0-S5)'!K28:K32,"?*")+COUNTIF('SUMMARY (S0-S5)'!C28:C32,"?*")+COUNTIF('SUMMARY (S0-S5)'!G28:G32,"?*")+COUNTIF('SUMMARY (S0-S5)'!E28:E32,"?*")+COUNTIF('SUMMARY (S0-S5)'!M28:M32,"?*")+COUNTIF('SUMMARY (S0-S5)'!O28:O32,"?*")</f>
        <v>6</v>
      </c>
      <c r="I13" s="377">
        <f>COUNTIF('Data coll &amp; ax'!E18,"1")+COUNTIF('Data coll &amp; ax'!E19,"1")+COUNTIF('Data coll &amp; ax'!E20,"1")+COUNTIF(IEC!E23,"1")+COUNTIF(IEC!E11,"1")+COUNTIF('Prev &amp; Ctrl'!E10,"1")+COUNTIF('Prev &amp; Ctrl'!E26,"1")+COUNTIF('Prev &amp; Ctrl'!E16,"1")+COUNTIF('Prev &amp; Ctrl'!E17,"1")</f>
        <v>4</v>
      </c>
      <c r="J13" s="55" t="str">
        <f>IF(I13&gt;4,"COMPLETED",IF(AND(I13&gt;=1,H13&gt;10),"COMPLETED","PENDING"))</f>
        <v>PENDING</v>
      </c>
    </row>
    <row r="14" spans="1:13" ht="30.75" customHeight="1" x14ac:dyDescent="0.2">
      <c r="A14" s="42"/>
      <c r="B14" s="40"/>
      <c r="C14" s="41"/>
      <c r="E14" s="58">
        <v>3.5</v>
      </c>
      <c r="F14" s="376"/>
      <c r="G14" s="357"/>
      <c r="H14" s="357"/>
      <c r="I14" s="377"/>
      <c r="J14" s="55" t="str">
        <f>IF(I13=9,"COMPLETED","PENDING")</f>
        <v>PENDING</v>
      </c>
    </row>
    <row r="15" spans="1:13" ht="30.75" customHeight="1" x14ac:dyDescent="0.2">
      <c r="A15" s="39" t="s">
        <v>410</v>
      </c>
      <c r="B15" s="40">
        <f>COUNT(prevstatus)-'SUMMARY (Score)'!C15</f>
        <v>19</v>
      </c>
      <c r="C15" s="41">
        <f>SUM('Prev &amp; Ctrl'!E:E)</f>
        <v>7</v>
      </c>
      <c r="E15" s="59">
        <v>4</v>
      </c>
      <c r="F15" s="354" t="s">
        <v>650</v>
      </c>
      <c r="G15" s="369">
        <f>COUNTIF('SUMMARY (S0-S5)'!N33:N36,"?*")+COUNTIF('SUMMARY (S0-S5)'!H33:H36,"?*")+COUNTIF('SUMMARY (S0-S5)'!J33:J36,"?*")+COUNTIF('SUMMARY (S0-S5)'!B33:B36,"?*")+COUNTIF('SUMMARY (S0-S5)'!F33:F36,"?*")+COUNTIF('SUMMARY (S0-S5)'!D33:D36,"?*")+COUNTIF('SUMMARY (S0-S5)'!L33:L36,"?*")</f>
        <v>11</v>
      </c>
      <c r="H15" s="356">
        <f>COUNTIF('SUMMARY (S0-S5)'!O33:O36,"?*")+COUNTIF('SUMMARY (S0-S5)'!I33:I36,"?*")+COUNTIF('SUMMARY (S0-S5)'!K33:K36,"?*")+COUNTIF('SUMMARY (S0-S5)'!C33:C36,"?*")+COUNTIF('SUMMARY (S0-S5)'!G33:G36,"?*")+COUNTIF('SUMMARY (S0-S5)'!E33:E36,"?*")+COUNTIF('SUMMARY (S0-S5)'!M33:M36,"?*")</f>
        <v>0</v>
      </c>
      <c r="I15" s="370">
        <f>COUNTIF('Lab dx'!E15,"1")+COUNTIF('Data coll &amp; ax'!E21,"1")+COUNTIF('Data coll &amp; ax'!E22,"1")+COUNTIF('Prev &amp; Ctrl'!E18,"1")+COUNTIF('Prev &amp; Ctrl'!E27,"1")+COUNTIF(IEC!E24,"1")+COUNTIF('Prev &amp; Ctrl'!E29,"1")</f>
        <v>0</v>
      </c>
      <c r="J15" s="51" t="str">
        <f>IF(I15&gt;3,"COMPLETED",IF(AND(I15&gt;=1,H15&gt;5),"COMPLETED","PENDING"))</f>
        <v>PENDING</v>
      </c>
    </row>
    <row r="16" spans="1:13" ht="30.75" customHeight="1" x14ac:dyDescent="0.2">
      <c r="A16" s="42"/>
      <c r="B16" s="40"/>
      <c r="C16" s="41"/>
      <c r="E16" s="60">
        <v>4.5</v>
      </c>
      <c r="F16" s="355"/>
      <c r="G16" s="369"/>
      <c r="H16" s="357"/>
      <c r="I16" s="371"/>
      <c r="J16" s="52" t="str">
        <f>IF(I15=7,"COMPLETED","PENDING")</f>
        <v>PENDING</v>
      </c>
    </row>
    <row r="17" spans="1:10" ht="30.75" customHeight="1" thickBot="1" x14ac:dyDescent="0.25">
      <c r="A17" s="39" t="s">
        <v>649</v>
      </c>
      <c r="B17" s="40">
        <f>(COUNT(dogstatus)-'SUMMARY (Score)'!C17)</f>
        <v>11</v>
      </c>
      <c r="C17" s="41">
        <f>SUM('Dog popn'!E:E)</f>
        <v>1</v>
      </c>
      <c r="E17" s="61">
        <v>5</v>
      </c>
      <c r="F17" s="254" t="s">
        <v>580</v>
      </c>
      <c r="G17" s="44">
        <f>COUNTIF('SUMMARY (S0-S5)'!N37:N39,"?*")+COUNTIF('SUMMARY (S0-S5)'!H37:H39,"?*")+COUNTIF('SUMMARY (S0-S5)'!J37:J39,"?*")+COUNTIF('SUMMARY (S0-S5)'!B37:B39,"?*")+COUNTIF('SUMMARY (S0-S5)'!F37:F39,"?*")+COUNTIF('SUMMARY (S0-S5)'!D37:D39,"?*")+COUNTIF('SUMMARY (S0-S5)'!L37:L39,"?*")</f>
        <v>7</v>
      </c>
      <c r="H17" s="44">
        <f>COUNTIF('SUMMARY (S0-S5)'!O37:O39,"?*")+COUNTIF('SUMMARY (S0-S5)'!I37:I39,"?*")+COUNTIF('SUMMARY (S0-S5)'!K37:K39,"?*")+COUNTIF('SUMMARY (S0-S5)'!C37:C39,"?*")+COUNTIF('SUMMARY (S0-S5)'!G37:G39,"?*")+COUNTIF('SUMMARY (S0-S5)'!E37:E39,"?*")+COUNTIF('SUMMARY (S0-S5)'!M37:M39,"?*")</f>
        <v>0</v>
      </c>
      <c r="I17" s="53">
        <f>H17</f>
        <v>0</v>
      </c>
      <c r="J17" s="45" t="str">
        <f>IF(I17=7,"COMPLETED","PENDING")</f>
        <v>PENDING</v>
      </c>
    </row>
    <row r="18" spans="1:10" ht="30.75" customHeight="1" x14ac:dyDescent="0.2">
      <c r="A18" s="42"/>
      <c r="B18" s="40"/>
      <c r="C18" s="41"/>
      <c r="E18" s="139">
        <v>5</v>
      </c>
      <c r="G18" s="36"/>
      <c r="J18" s="13" t="s">
        <v>444</v>
      </c>
    </row>
    <row r="19" spans="1:10" ht="30.75" customHeight="1" thickBot="1" x14ac:dyDescent="0.25">
      <c r="A19" s="75" t="s">
        <v>420</v>
      </c>
      <c r="B19" s="76">
        <f>COUNT(crossstatus)-'SUMMARY (Score)'!C19</f>
        <v>9</v>
      </c>
      <c r="C19" s="43">
        <f>SUM('Cross-cutting issues'!E:E)</f>
        <v>3</v>
      </c>
      <c r="G19" s="36"/>
    </row>
    <row r="20" spans="1:10" x14ac:dyDescent="0.2">
      <c r="B20" s="34"/>
      <c r="G20" s="36"/>
    </row>
    <row r="21" spans="1:10" x14ac:dyDescent="0.2">
      <c r="B21" s="34"/>
      <c r="G21" s="36"/>
    </row>
    <row r="22" spans="1:10" x14ac:dyDescent="0.2">
      <c r="B22" s="34"/>
      <c r="G22" s="36"/>
    </row>
  </sheetData>
  <sheetProtection algorithmName="SHA-512" hashValue="Fad1Hx6mhHwpWfrpmXmKqHx2p9+VCcTLjhpOMHt2+UbQRmHE8GiIOyxhzFBFM2knruKGgqrtZDAurEfP6IzBQQ==" saltValue="FRsmGIcboQxrwKkb0l0aCg==" spinCount="100000" sheet="1" objects="1" scenarios="1" formatColumns="0"/>
  <customSheetViews>
    <customSheetView guid="{A09E5DD0-AC96-4D53-94A2-26B4313321AF}" scale="76" showGridLines="0">
      <selection activeCell="G11" sqref="G11:G12"/>
      <rowBreaks count="2" manualBreakCount="2">
        <brk id="56" max="9" man="1"/>
        <brk id="95" max="9" man="1"/>
      </rowBreaks>
      <pageMargins left="0.5" right="0.5" top="0.75" bottom="0.75" header="0.3" footer="0.3"/>
      <pageSetup paperSize="9" scale="76" orientation="landscape" r:id="rId1"/>
    </customSheetView>
  </customSheetViews>
  <mergeCells count="25">
    <mergeCell ref="F15:F16"/>
    <mergeCell ref="G15:G16"/>
    <mergeCell ref="H15:H16"/>
    <mergeCell ref="I15:I16"/>
    <mergeCell ref="E5:J5"/>
    <mergeCell ref="H11:H12"/>
    <mergeCell ref="I11:I12"/>
    <mergeCell ref="F13:F14"/>
    <mergeCell ref="G13:G14"/>
    <mergeCell ref="H13:H14"/>
    <mergeCell ref="I13:I14"/>
    <mergeCell ref="F7:F8"/>
    <mergeCell ref="G7:G8"/>
    <mergeCell ref="H7:H8"/>
    <mergeCell ref="I7:I8"/>
    <mergeCell ref="F9:F10"/>
    <mergeCell ref="F11:F12"/>
    <mergeCell ref="G11:G12"/>
    <mergeCell ref="A1:J1"/>
    <mergeCell ref="A5:C5"/>
    <mergeCell ref="E6:F6"/>
    <mergeCell ref="A3:J3"/>
    <mergeCell ref="G9:G10"/>
    <mergeCell ref="H9:H10"/>
    <mergeCell ref="I9:I10"/>
  </mergeCells>
  <conditionalFormatting sqref="J7">
    <cfRule type="cellIs" dxfId="23" priority="38" operator="equal">
      <formula>"FAIL"</formula>
    </cfRule>
    <cfRule type="cellIs" dxfId="22" priority="39" operator="equal">
      <formula>"PASS"</formula>
    </cfRule>
    <cfRule type="colorScale" priority="40">
      <colorScale>
        <cfvo type="min"/>
        <cfvo type="percentile" val="50"/>
        <cfvo type="max"/>
        <color rgb="FFF8696B"/>
        <color rgb="FFFFEB84"/>
        <color rgb="FF63BE7B"/>
      </colorScale>
    </cfRule>
  </conditionalFormatting>
  <conditionalFormatting sqref="J9">
    <cfRule type="cellIs" dxfId="21" priority="33" operator="equal">
      <formula>"FAIL"</formula>
    </cfRule>
    <cfRule type="cellIs" dxfId="20" priority="34" operator="equal">
      <formula>"PASS"</formula>
    </cfRule>
    <cfRule type="colorScale" priority="35">
      <colorScale>
        <cfvo type="min"/>
        <cfvo type="percentile" val="50"/>
        <cfvo type="max"/>
        <color rgb="FFF8696B"/>
        <color rgb="FFFFEB84"/>
        <color rgb="FF63BE7B"/>
      </colorScale>
    </cfRule>
  </conditionalFormatting>
  <conditionalFormatting sqref="J8">
    <cfRule type="cellIs" dxfId="19" priority="30" operator="equal">
      <formula>"FAIL"</formula>
    </cfRule>
    <cfRule type="cellIs" dxfId="18" priority="31" operator="equal">
      <formula>"PASS"</formula>
    </cfRule>
    <cfRule type="colorScale" priority="32">
      <colorScale>
        <cfvo type="min"/>
        <cfvo type="percentile" val="50"/>
        <cfvo type="max"/>
        <color rgb="FFF8696B"/>
        <color rgb="FFFFEB84"/>
        <color rgb="FF63BE7B"/>
      </colorScale>
    </cfRule>
  </conditionalFormatting>
  <conditionalFormatting sqref="J10">
    <cfRule type="cellIs" dxfId="17" priority="27" operator="equal">
      <formula>"FAIL"</formula>
    </cfRule>
    <cfRule type="cellIs" dxfId="16" priority="28" operator="equal">
      <formula>"PASS"</formula>
    </cfRule>
    <cfRule type="colorScale" priority="29">
      <colorScale>
        <cfvo type="min"/>
        <cfvo type="percentile" val="50"/>
        <cfvo type="max"/>
        <color rgb="FFF8696B"/>
        <color rgb="FFFFEB84"/>
        <color rgb="FF63BE7B"/>
      </colorScale>
    </cfRule>
  </conditionalFormatting>
  <conditionalFormatting sqref="J11">
    <cfRule type="cellIs" dxfId="15" priority="24" operator="equal">
      <formula>"FAIL"</formula>
    </cfRule>
    <cfRule type="cellIs" dxfId="14" priority="25" operator="equal">
      <formula>"PASS"</formula>
    </cfRule>
    <cfRule type="colorScale" priority="26">
      <colorScale>
        <cfvo type="min"/>
        <cfvo type="percentile" val="50"/>
        <cfvo type="max"/>
        <color rgb="FFF8696B"/>
        <color rgb="FFFFEB84"/>
        <color rgb="FF63BE7B"/>
      </colorScale>
    </cfRule>
  </conditionalFormatting>
  <conditionalFormatting sqref="J12">
    <cfRule type="cellIs" dxfId="13" priority="21" operator="equal">
      <formula>"FAIL"</formula>
    </cfRule>
    <cfRule type="cellIs" dxfId="12" priority="22" operator="equal">
      <formula>"PASS"</formula>
    </cfRule>
    <cfRule type="colorScale" priority="23">
      <colorScale>
        <cfvo type="min"/>
        <cfvo type="percentile" val="50"/>
        <cfvo type="max"/>
        <color rgb="FFF8696B"/>
        <color rgb="FFFFEB84"/>
        <color rgb="FF63BE7B"/>
      </colorScale>
    </cfRule>
  </conditionalFormatting>
  <conditionalFormatting sqref="J13">
    <cfRule type="cellIs" dxfId="11" priority="18" operator="equal">
      <formula>"FAIL"</formula>
    </cfRule>
    <cfRule type="cellIs" dxfId="10" priority="19" operator="equal">
      <formula>"PASS"</formula>
    </cfRule>
    <cfRule type="colorScale" priority="20">
      <colorScale>
        <cfvo type="min"/>
        <cfvo type="percentile" val="50"/>
        <cfvo type="max"/>
        <color rgb="FFF8696B"/>
        <color rgb="FFFFEB84"/>
        <color rgb="FF63BE7B"/>
      </colorScale>
    </cfRule>
  </conditionalFormatting>
  <conditionalFormatting sqref="J14">
    <cfRule type="cellIs" dxfId="9" priority="15" operator="equal">
      <formula>"FAIL"</formula>
    </cfRule>
    <cfRule type="cellIs" dxfId="8" priority="16" operator="equal">
      <formula>"PASS"</formula>
    </cfRule>
    <cfRule type="colorScale" priority="17">
      <colorScale>
        <cfvo type="min"/>
        <cfvo type="percentile" val="50"/>
        <cfvo type="max"/>
        <color rgb="FFF8696B"/>
        <color rgb="FFFFEB84"/>
        <color rgb="FF63BE7B"/>
      </colorScale>
    </cfRule>
  </conditionalFormatting>
  <conditionalFormatting sqref="J15">
    <cfRule type="cellIs" dxfId="7" priority="12" operator="equal">
      <formula>"FAIL"</formula>
    </cfRule>
    <cfRule type="cellIs" dxfId="6" priority="13" operator="equal">
      <formula>"PASS"</formula>
    </cfRule>
    <cfRule type="colorScale" priority="14">
      <colorScale>
        <cfvo type="min"/>
        <cfvo type="percentile" val="50"/>
        <cfvo type="max"/>
        <color rgb="FFF8696B"/>
        <color rgb="FFFFEB84"/>
        <color rgb="FF63BE7B"/>
      </colorScale>
    </cfRule>
  </conditionalFormatting>
  <conditionalFormatting sqref="J16">
    <cfRule type="cellIs" dxfId="5" priority="9" operator="equal">
      <formula>"FAIL"</formula>
    </cfRule>
    <cfRule type="cellIs" dxfId="4" priority="10" operator="equal">
      <formula>"PASS"</formula>
    </cfRule>
    <cfRule type="colorScale" priority="11">
      <colorScale>
        <cfvo type="min"/>
        <cfvo type="percentile" val="50"/>
        <cfvo type="max"/>
        <color rgb="FFF8696B"/>
        <color rgb="FFFFEB84"/>
        <color rgb="FF63BE7B"/>
      </colorScale>
    </cfRule>
  </conditionalFormatting>
  <conditionalFormatting sqref="J17">
    <cfRule type="cellIs" dxfId="3" priority="3" operator="equal">
      <formula>"FAIL"</formula>
    </cfRule>
    <cfRule type="cellIs" dxfId="2" priority="4" operator="equal">
      <formula>"PASS"</formula>
    </cfRule>
    <cfRule type="colorScale" priority="5">
      <colorScale>
        <cfvo type="min"/>
        <cfvo type="percentile" val="50"/>
        <cfvo type="max"/>
        <color rgb="FFF8696B"/>
        <color rgb="FFFFEB84"/>
        <color rgb="FF63BE7B"/>
      </colorScale>
    </cfRule>
  </conditionalFormatting>
  <conditionalFormatting sqref="J7:J17">
    <cfRule type="cellIs" dxfId="1" priority="1" operator="equal">
      <formula>"PENDING"</formula>
    </cfRule>
    <cfRule type="cellIs" dxfId="0" priority="2" operator="equal">
      <formula>"COMPLETED"</formula>
    </cfRule>
  </conditionalFormatting>
  <pageMargins left="0.5" right="0.5" top="0.75" bottom="0.75" header="0.3" footer="0.3"/>
  <pageSetup paperSize="9" scale="76"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92D050"/>
  </sheetPr>
  <dimension ref="A1:O238"/>
  <sheetViews>
    <sheetView showGridLines="0" tabSelected="1" zoomScale="85" zoomScaleNormal="85" zoomScalePageLayoutView="85" workbookViewId="0">
      <pane xSplit="1" ySplit="5" topLeftCell="B6" activePane="bottomRight" state="frozen"/>
      <selection activeCell="O11" sqref="O11"/>
      <selection pane="topRight" activeCell="O11" sqref="O11"/>
      <selection pane="bottomLeft" activeCell="O11" sqref="O11"/>
      <selection pane="bottomRight" activeCell="E7" sqref="E7"/>
    </sheetView>
  </sheetViews>
  <sheetFormatPr baseColWidth="10" defaultColWidth="8.83203125" defaultRowHeight="15" x14ac:dyDescent="0.2"/>
  <cols>
    <col min="2" max="15" width="23.6640625" customWidth="1"/>
  </cols>
  <sheetData>
    <row r="1" spans="1:15" s="280" customFormat="1" ht="21" customHeight="1" x14ac:dyDescent="0.25">
      <c r="A1" s="383" t="s">
        <v>44</v>
      </c>
      <c r="B1" s="384"/>
      <c r="C1" s="384"/>
      <c r="D1" s="385"/>
      <c r="E1" s="389" t="str">
        <f>IF(ISBLANK('Country profile'!E3),"",UPPER('Country profile'!E3))</f>
        <v>RWANDA</v>
      </c>
      <c r="F1" s="390"/>
      <c r="G1" s="381" t="str">
        <f>IF(ISBLANK('Country profile'!F13),"",YEAR('Country profile'!F13))</f>
        <v/>
      </c>
      <c r="N1" s="281"/>
      <c r="O1" s="281"/>
    </row>
    <row r="2" spans="1:15" s="281" customFormat="1" ht="24" x14ac:dyDescent="0.25">
      <c r="A2" s="386" t="s">
        <v>43</v>
      </c>
      <c r="B2" s="387"/>
      <c r="C2" s="387"/>
      <c r="D2" s="388"/>
      <c r="E2" s="391"/>
      <c r="F2" s="392"/>
      <c r="G2" s="382"/>
      <c r="H2" s="280"/>
    </row>
    <row r="3" spans="1:15" s="9" customFormat="1" x14ac:dyDescent="0.2">
      <c r="A3" s="33"/>
      <c r="H3" s="46"/>
    </row>
    <row r="4" spans="1:15" s="9" customFormat="1" ht="30.75" customHeight="1" x14ac:dyDescent="0.2">
      <c r="A4" s="393" t="s">
        <v>0</v>
      </c>
      <c r="B4" s="393" t="s">
        <v>39</v>
      </c>
      <c r="C4" s="394"/>
      <c r="D4" s="393" t="s">
        <v>32</v>
      </c>
      <c r="E4" s="394"/>
      <c r="F4" s="396" t="s">
        <v>38</v>
      </c>
      <c r="G4" s="396"/>
      <c r="H4" s="393" t="s">
        <v>37</v>
      </c>
      <c r="I4" s="394"/>
      <c r="J4" s="396" t="s">
        <v>29</v>
      </c>
      <c r="K4" s="396"/>
      <c r="L4" s="393" t="s">
        <v>33</v>
      </c>
      <c r="M4" s="394"/>
      <c r="N4" s="393" t="s">
        <v>27</v>
      </c>
      <c r="O4" s="394"/>
    </row>
    <row r="5" spans="1:15" s="11" customFormat="1" x14ac:dyDescent="0.2">
      <c r="A5" s="395"/>
      <c r="B5" s="284" t="s">
        <v>317</v>
      </c>
      <c r="C5" s="285" t="s">
        <v>36</v>
      </c>
      <c r="D5" s="284" t="s">
        <v>317</v>
      </c>
      <c r="E5" s="285" t="s">
        <v>36</v>
      </c>
      <c r="F5" s="286" t="s">
        <v>317</v>
      </c>
      <c r="G5" s="286" t="s">
        <v>36</v>
      </c>
      <c r="H5" s="284" t="s">
        <v>317</v>
      </c>
      <c r="I5" s="285" t="s">
        <v>36</v>
      </c>
      <c r="J5" s="286" t="s">
        <v>317</v>
      </c>
      <c r="K5" s="286" t="s">
        <v>36</v>
      </c>
      <c r="L5" s="284" t="s">
        <v>317</v>
      </c>
      <c r="M5" s="287" t="s">
        <v>36</v>
      </c>
      <c r="N5" s="284" t="s">
        <v>317</v>
      </c>
      <c r="O5" s="285" t="s">
        <v>36</v>
      </c>
    </row>
    <row r="6" spans="1:15" s="12" customFormat="1" ht="70" x14ac:dyDescent="0.2">
      <c r="A6" s="288">
        <v>0</v>
      </c>
      <c r="B6" s="181"/>
      <c r="C6" s="132"/>
      <c r="D6" s="181"/>
      <c r="E6" s="132"/>
      <c r="F6" s="187"/>
      <c r="G6" s="184"/>
      <c r="H6" s="181"/>
      <c r="I6" s="132"/>
      <c r="J6" s="187" t="str">
        <f>IF('Lab dx'!E5=0,'Lab dx'!C5,"")</f>
        <v/>
      </c>
      <c r="K6" s="184" t="str">
        <f>IF('Lab dx'!E5=1,'Lab dx'!C5,"")</f>
        <v>Contacts with an international rabies reference laboratory or international collaborating/reference center are established</v>
      </c>
      <c r="L6" s="181" t="str">
        <f>IF('Cross-cutting issues'!E5=0,'Cross-cutting issues'!C5,"")</f>
        <v xml:space="preserve">Result of rabies sample(s) are shared appropriately with local and national authorities </v>
      </c>
      <c r="M6" s="132" t="str">
        <f>IF('Cross-cutting issues'!E5=1,'Cross-cutting issues'!C5,"")</f>
        <v/>
      </c>
      <c r="N6" s="181" t="str">
        <f>IF(Legislation!E5=0,Legislation!C5,"")</f>
        <v/>
      </c>
      <c r="O6" s="132" t="str">
        <f>IF(Legislation!E5=1,Legislation!C5,"")</f>
        <v>A case definition consistent with OIE for animal rabies is available</v>
      </c>
    </row>
    <row r="7" spans="1:15" s="12" customFormat="1" ht="70" x14ac:dyDescent="0.2">
      <c r="A7" s="289"/>
      <c r="B7" s="182"/>
      <c r="C7" s="133"/>
      <c r="D7" s="182"/>
      <c r="E7" s="133"/>
      <c r="F7" s="188"/>
      <c r="G7" s="185"/>
      <c r="H7" s="182"/>
      <c r="I7" s="133"/>
      <c r="J7" s="188" t="str">
        <f>IF('Lab dx'!E6=0,'Lab dx'!C6,"")</f>
        <v xml:space="preserve">At least one rabies suspect sample of animals or humans is submitted to an international rabies reference laboratory for confirmation </v>
      </c>
      <c r="K7" s="185" t="str">
        <f>IF('Lab dx'!E6=1,'Lab dx'!C6,"")</f>
        <v/>
      </c>
      <c r="L7" s="182"/>
      <c r="M7" s="133"/>
      <c r="N7" s="182" t="str">
        <f>IF(Legislation!E8=0,Legislation!C8,"")</f>
        <v/>
      </c>
      <c r="O7" s="133" t="str">
        <f>IF(Legislation!E8=1,Legislation!C8,"")</f>
        <v>A case definition consistent with WHO for human rabies is available</v>
      </c>
    </row>
    <row r="8" spans="1:15" s="12" customFormat="1" ht="42" x14ac:dyDescent="0.2">
      <c r="A8" s="289"/>
      <c r="B8" s="191"/>
      <c r="C8" s="193"/>
      <c r="D8" s="191"/>
      <c r="E8" s="193"/>
      <c r="F8" s="194"/>
      <c r="G8" s="192"/>
      <c r="H8" s="191"/>
      <c r="I8" s="193"/>
      <c r="J8" s="194"/>
      <c r="K8" s="192"/>
      <c r="L8" s="191"/>
      <c r="M8" s="193"/>
      <c r="N8" s="191" t="str">
        <f>IF(Legislation!E11=0,Legislation!C11,"")</f>
        <v xml:space="preserve">The national authority reports at least one confirmed rabies case to WHO or OIE </v>
      </c>
      <c r="O8" s="193" t="str">
        <f>IF(Legislation!E11=1,Legislation!C11,"")</f>
        <v/>
      </c>
    </row>
    <row r="9" spans="1:15" s="12" customFormat="1" ht="42" x14ac:dyDescent="0.2">
      <c r="A9" s="288">
        <v>1</v>
      </c>
      <c r="B9" s="181" t="str">
        <f>IF(IEC!E5=0,IEC!C5,"")</f>
        <v/>
      </c>
      <c r="C9" s="132" t="str">
        <f>IF(IEC!E5=1,IEC!C5,"")</f>
        <v>Communications situation and needs assessed at pilot level</v>
      </c>
      <c r="D9" s="181" t="str">
        <f>IF('Dog popn'!E5=0,'Dog popn'!C5,"")</f>
        <v/>
      </c>
      <c r="E9" s="132" t="str">
        <f>IF('Dog popn'!E5=1,'Dog popn'!C5,"")</f>
        <v>Stakeholder consultations in pilot areas to create a dog population management strategy</v>
      </c>
      <c r="F9" s="187" t="str">
        <f>IF('Prev &amp; Ctrl'!E5=0,'Prev &amp; Ctrl'!C5,"")</f>
        <v/>
      </c>
      <c r="G9" s="184" t="str">
        <f>IF('Prev &amp; Ctrl'!E5=1,'Prev &amp; Ctrl'!C5,"")</f>
        <v>Vaccines for human rabies prophylaxis are available in one or more parts of the country</v>
      </c>
      <c r="H9" s="181" t="str">
        <f>IF('Data coll &amp; ax'!E5=0,'Data coll &amp; ax'!C5,"")</f>
        <v/>
      </c>
      <c r="I9" s="132" t="str">
        <f>IF('Data coll &amp; ax'!E5=1,'Data coll &amp; ax'!C5,"")</f>
        <v xml:space="preserve">Reporting of dog rabies from local to national level </v>
      </c>
      <c r="J9" s="187" t="str">
        <f>IF('Lab dx'!E7=0,'Lab dx'!C7,"")</f>
        <v/>
      </c>
      <c r="K9" s="184" t="str">
        <f>IF('Lab dx'!E7=1,'Lab dx'!C7,"")</f>
        <v>Rabies diagnostics functioning in at least one national laboratory</v>
      </c>
      <c r="L9" s="181" t="str">
        <f>IF('Cross-cutting issues'!E6=0,'Cross-cutting issues'!C6,"")</f>
        <v/>
      </c>
      <c r="M9" s="132" t="str">
        <f>IF('Cross-cutting issues'!E6=1,'Cross-cutting issues'!C6,"")</f>
        <v>Identification of main national stakeholders in rabies prevention and control has been carried out</v>
      </c>
      <c r="N9" s="181" t="str">
        <f>IF(Legislation!E6=0,Legislation!C6,"")</f>
        <v/>
      </c>
      <c r="O9" s="132" t="str">
        <f>IF(Legislation!E6=1,Legislation!C6,"")</f>
        <v>The animal rabies case definition has been disseminated to relevant professionals</v>
      </c>
    </row>
    <row r="10" spans="1:15" s="12" customFormat="1" ht="56" x14ac:dyDescent="0.2">
      <c r="A10" s="289"/>
      <c r="B10" s="182" t="str">
        <f>IF(IEC!E6=0,IEC!C6,"")</f>
        <v/>
      </c>
      <c r="C10" s="133" t="str">
        <f>IF(IEC!E6=1,IEC!C6,"")</f>
        <v>Target audiences identified at pilot level (e.g. at-risk communities, dog owners, children)</v>
      </c>
      <c r="D10" s="182"/>
      <c r="E10" s="133"/>
      <c r="F10" s="188" t="str">
        <f>IF('Prev &amp; Ctrl'!E12=0,'Prev &amp; Ctrl'!C12,"")</f>
        <v/>
      </c>
      <c r="G10" s="185" t="str">
        <f>IF('Prev &amp; Ctrl'!E12=1,'Prev &amp; Ctrl'!C12,"")</f>
        <v>Dog rabies vaccines are available in at least one location in the country</v>
      </c>
      <c r="H10" s="182" t="str">
        <f>IF('Data coll &amp; ax'!E6=0,'Data coll &amp; ax'!C6,"")</f>
        <v/>
      </c>
      <c r="I10" s="133" t="str">
        <f>IF('Data coll &amp; ax'!E6=1,'Data coll &amp; ax'!C6,"")</f>
        <v>Reporting of human rabies from local to national level</v>
      </c>
      <c r="J10" s="188" t="str">
        <f>IF('Lab dx'!E8=0,'Lab dx'!C8,"")</f>
        <v xml:space="preserve">Several rabies suspect samples of animals or humans are submitted to a national laboratory and analysed </v>
      </c>
      <c r="K10" s="185" t="str">
        <f>IF('Lab dx'!E8=1,'Lab dx'!C8,"")</f>
        <v/>
      </c>
      <c r="L10" s="182" t="str">
        <f>IF('Cross-cutting issues'!E7=0,'Cross-cutting issues'!C7,"")</f>
        <v>Stakeholder consultations held within the last 3 years at the national level</v>
      </c>
      <c r="M10" s="133" t="str">
        <f>IF('Cross-cutting issues'!E7=1,'Cross-cutting issues'!C7,"")</f>
        <v/>
      </c>
      <c r="N10" s="182" t="str">
        <f>IF(Legislation!E9=0,Legislation!C9,"")</f>
        <v/>
      </c>
      <c r="O10" s="133" t="str">
        <f>IF(Legislation!E9=1,Legislation!C9,"")</f>
        <v>The human rabies case definition has been disseminated to relevant professionals</v>
      </c>
    </row>
    <row r="11" spans="1:15" s="12" customFormat="1" ht="70" x14ac:dyDescent="0.2">
      <c r="A11" s="289"/>
      <c r="B11" s="182" t="str">
        <f>IF(IEC!E7=0,IEC!C7,"")</f>
        <v/>
      </c>
      <c r="C11" s="133" t="str">
        <f>IF(IEC!E7=1,IEC!C7,"")</f>
        <v>IEC plan* developed and implemented at pilot level</v>
      </c>
      <c r="D11" s="182"/>
      <c r="E11" s="133"/>
      <c r="F11" s="188" t="str">
        <f>IF('Prev &amp; Ctrl'!E13=0,'Prev &amp; Ctrl'!C13,"")</f>
        <v/>
      </c>
      <c r="G11" s="185" t="str">
        <f>IF('Prev &amp; Ctrl'!E13=1,'Prev &amp; Ctrl'!C13,"")</f>
        <v xml:space="preserve">Dog vaccination is initiated in some parts or pilot areas of the country </v>
      </c>
      <c r="H11" s="182" t="str">
        <f>IF('Data coll &amp; ax'!E7=0,'Data coll &amp; ax'!C7,"")</f>
        <v>Reporting of all human or animal rabies testing results to relevant international database such as WHO or OIE</v>
      </c>
      <c r="I11" s="133" t="str">
        <f>IF('Data coll &amp; ax'!E7=1,'Data coll &amp; ax'!C7,"")</f>
        <v/>
      </c>
      <c r="J11" s="188" t="str">
        <f>IF('Lab dx'!E9=0,'Lab dx'!C9,"")</f>
        <v/>
      </c>
      <c r="K11" s="185" t="str">
        <f>IF('Lab dx'!E9=1,'Lab dx'!C9,"")</f>
        <v>Animal rabies diagnosis conducted in at least one national laboratory</v>
      </c>
      <c r="L11" s="182" t="str">
        <f>IF('Cross-cutting issues'!E8=0,'Cross-cutting issues'!C8,"")</f>
        <v>Intersectoral rabies task force, committee or working group established at local or national level and meeting at least twice a year</v>
      </c>
      <c r="M11" s="133" t="str">
        <f>IF('Cross-cutting issues'!E8=1,'Cross-cutting issues'!C8,"")</f>
        <v/>
      </c>
      <c r="N11" s="182" t="str">
        <f>IF(Legislation!E12=0,Legislation!C12,"")</f>
        <v/>
      </c>
      <c r="O11" s="133" t="str">
        <f>IF(Legislation!E12=1,Legislation!C12,"")</f>
        <v>There is a national legal framework relevant to rabies prevention and control</v>
      </c>
    </row>
    <row r="12" spans="1:15" s="12" customFormat="1" ht="70" x14ac:dyDescent="0.2">
      <c r="A12" s="289"/>
      <c r="B12" s="182" t="str">
        <f>IF(IEC!E8=0,IEC!C8,"")</f>
        <v/>
      </c>
      <c r="C12" s="133" t="str">
        <f>IF(IEC!E8=1,IEC!C8,"")</f>
        <v>Broad public awareness messaging started at national level</v>
      </c>
      <c r="D12" s="182"/>
      <c r="E12" s="133"/>
      <c r="F12" s="188" t="str">
        <f>IF('Prev &amp; Ctrl'!E20=0,'Prev &amp; Ctrl'!C20,"")</f>
        <v xml:space="preserve">Integrated Bite Case Management (IBCM)* implemented (at least in pilot areas) </v>
      </c>
      <c r="G12" s="185" t="str">
        <f>IF('Prev &amp; Ctrl'!E20=1,'Prev &amp; Ctrl'!C20,"")</f>
        <v/>
      </c>
      <c r="H12" s="182" t="str">
        <f>IF('Data coll &amp; ax'!E8=0,'Data coll &amp; ax'!C8,"")</f>
        <v/>
      </c>
      <c r="I12" s="133" t="str">
        <f>IF('Data coll &amp; ax'!E8=1,'Data coll &amp; ax'!C8,"")</f>
        <v>Dog rabies data analysis capacity at the national level has been established</v>
      </c>
      <c r="J12" s="188" t="str">
        <f>IF('Lab dx'!E10=0,'Lab dx'!C10,"")</f>
        <v>Twice yearly rabies suspect samples of animals or humans are submitted to a international laboratory and analysed</v>
      </c>
      <c r="K12" s="185" t="str">
        <f>IF('Lab dx'!E10=1,'Lab dx'!C10,"")</f>
        <v/>
      </c>
      <c r="L12" s="182" t="str">
        <f>IF('Cross-cutting issues'!E11=0,'Cross-cutting issues'!C11,"")</f>
        <v/>
      </c>
      <c r="M12" s="133" t="str">
        <f>IF('Cross-cutting issues'!E11=1,'Cross-cutting issues'!C11,"")</f>
        <v>Based on pilot area experience, a short term rabies action plan has been developed and endorsed by relevant stakeholders at local / national level</v>
      </c>
      <c r="N12" s="182" t="str">
        <f>IF(Legislation!E13=0,Legislation!C13,"")</f>
        <v xml:space="preserve">If there is a legal framework, the framework has been reviewed to determine if it is adequate.  </v>
      </c>
      <c r="O12" s="133" t="str">
        <f>IF(Legislation!E13=1,Legislation!C13,"")</f>
        <v/>
      </c>
    </row>
    <row r="13" spans="1:15" s="12" customFormat="1" ht="56" x14ac:dyDescent="0.2">
      <c r="A13" s="289"/>
      <c r="B13" s="182" t="str">
        <f>IF(IEC!E13=0,IEC!C13,"")</f>
        <v/>
      </c>
      <c r="C13" s="133" t="str">
        <f>IF(IEC!E13=1,IEC!C13,"")</f>
        <v>Training needs assessed at pilot level</v>
      </c>
      <c r="D13" s="182"/>
      <c r="E13" s="133"/>
      <c r="F13" s="188" t="str">
        <f>IF('Prev &amp; Ctrl'!E21=0,'Prev &amp; Ctrl'!C21,"")</f>
        <v/>
      </c>
      <c r="G13" s="185" t="str">
        <f>IF('Prev &amp; Ctrl'!E21=1,'Prev &amp; Ctrl'!C21,"")</f>
        <v>Standard Operating Procedures (SOPs) for coordinated action on reported outbreaks* have been created</v>
      </c>
      <c r="H13" s="182" t="str">
        <f>IF('Data coll &amp; ax'!E9=0,'Data coll &amp; ax'!C9,"")</f>
        <v/>
      </c>
      <c r="I13" s="133" t="str">
        <f>IF('Data coll &amp; ax'!E9=1,'Data coll &amp; ax'!C9,"")</f>
        <v>Human rabies data analysis capacity at the national level has been established</v>
      </c>
      <c r="J13" s="188"/>
      <c r="K13" s="185"/>
      <c r="L13" s="182" t="str">
        <f>IF('Cross-cutting issues'!E12=0,'Cross-cutting issues'!C12,"")</f>
        <v/>
      </c>
      <c r="M13" s="133" t="str">
        <f>IF('Cross-cutting issues'!E12=1,'Cross-cutting issues'!C12,"")</f>
        <v>Mechanisms for mobilizing emergency funds in case of an outbreak have been identified</v>
      </c>
      <c r="N13" s="182" t="str">
        <f>IF(Legislation!E14=0,Legislation!C14,"")</f>
        <v/>
      </c>
      <c r="O13" s="133" t="str">
        <f>IF(Legislation!E14=1,Legislation!C14,"")</f>
        <v xml:space="preserve">Rabies is made a notifiable disease in animals </v>
      </c>
    </row>
    <row r="14" spans="1:15" s="12" customFormat="1" ht="42" x14ac:dyDescent="0.2">
      <c r="A14" s="289"/>
      <c r="B14" s="182" t="str">
        <f>IF(IEC!E14=0,IEC!C14,"")</f>
        <v/>
      </c>
      <c r="C14" s="133" t="str">
        <f>IF(IEC!E14=1,IEC!C14,"")</f>
        <v>Relevant human and animal health professionals identified at pilot level</v>
      </c>
      <c r="D14" s="182"/>
      <c r="E14" s="133"/>
      <c r="F14" s="188"/>
      <c r="G14" s="185"/>
      <c r="H14" s="182" t="str">
        <f>IF('Data coll &amp; ax'!E10=0,'Data coll &amp; ax'!C10,"")</f>
        <v/>
      </c>
      <c r="I14" s="133" t="str">
        <f>IF('Data coll &amp; ax'!E10=1,'Data coll &amp; ax'!C10,"")</f>
        <v>Animal rabies surveillance* system at the national level has been established</v>
      </c>
      <c r="J14" s="188"/>
      <c r="K14" s="185"/>
      <c r="L14" s="182"/>
      <c r="M14" s="133"/>
      <c r="N14" s="182" t="str">
        <f>IF(Legislation!E15=0,Legislation!C15,"")</f>
        <v/>
      </c>
      <c r="O14" s="133" t="str">
        <f>IF(Legislation!E15=1,Legislation!C15,"")</f>
        <v xml:space="preserve">Rabies is made a notifiable disease in humans </v>
      </c>
    </row>
    <row r="15" spans="1:15" s="12" customFormat="1" ht="42" x14ac:dyDescent="0.2">
      <c r="A15" s="289"/>
      <c r="B15" s="182" t="str">
        <f>IF(IEC!E15=0,IEC!C15,"")</f>
        <v/>
      </c>
      <c r="C15" s="133" t="str">
        <f>IF(IEC!E15=1,IEC!C15,"")</f>
        <v>Training plan developed at pilot level</v>
      </c>
      <c r="D15" s="182"/>
      <c r="E15" s="133"/>
      <c r="F15" s="188"/>
      <c r="G15" s="185"/>
      <c r="H15" s="182" t="str">
        <f>IF('Data coll &amp; ax'!E11=0,'Data coll &amp; ax'!C11,"")</f>
        <v/>
      </c>
      <c r="I15" s="133" t="str">
        <f>IF('Data coll &amp; ax'!E11=1,'Data coll &amp; ax'!C11,"")</f>
        <v>Human rabies surveillance* system at the national level has been established</v>
      </c>
      <c r="J15" s="188"/>
      <c r="K15" s="185"/>
      <c r="L15" s="182"/>
      <c r="M15" s="133"/>
      <c r="N15" s="182" t="str">
        <f>IF(Legislation!E16=0,Legislation!C16,"")</f>
        <v/>
      </c>
      <c r="O15" s="133" t="str">
        <f>IF(Legislation!E16=1,Legislation!C16,"")</f>
        <v>Legislation includes compulsory rabies vaccination of dogs or proposed if not in place</v>
      </c>
    </row>
    <row r="16" spans="1:15" s="12" customFormat="1" ht="70" x14ac:dyDescent="0.2">
      <c r="A16" s="289"/>
      <c r="B16" s="182" t="str">
        <f>IF(IEC!E16=0,IEC!C16,"")</f>
        <v/>
      </c>
      <c r="C16" s="133" t="str">
        <f>IF(IEC!E16=1,IEC!C16,"")</f>
        <v>Training or refresher courses on rabies and public communication initiated for professionals in human and animal health at pilot level</v>
      </c>
      <c r="D16" s="182"/>
      <c r="E16" s="133"/>
      <c r="F16" s="188"/>
      <c r="G16" s="185"/>
      <c r="H16" s="182" t="str">
        <f>IF('Data coll &amp; ax'!E12=0,'Data coll &amp; ax'!C12,"")</f>
        <v>Reporting and documentation of humans bitten by dogs have been reviewed and data compiled</v>
      </c>
      <c r="I16" s="133" t="str">
        <f>IF('Data coll &amp; ax'!E12=1,'Data coll &amp; ax'!C12,"")</f>
        <v/>
      </c>
      <c r="J16" s="188"/>
      <c r="K16" s="185"/>
      <c r="L16" s="182"/>
      <c r="M16" s="133"/>
      <c r="N16" s="182" t="str">
        <f>IF(Legislation!E17=0,Legislation!C17,"")</f>
        <v/>
      </c>
      <c r="O16" s="133" t="str">
        <f>IF(Legislation!E17=1,Legislation!C17,"")</f>
        <v>Legislation includes measures for outbreak response</v>
      </c>
    </row>
    <row r="17" spans="1:15" s="12" customFormat="1" ht="70" x14ac:dyDescent="0.2">
      <c r="A17" s="289"/>
      <c r="B17" s="182" t="str">
        <f>IF(IEC!E18=0,IEC!C18,"")</f>
        <v>Advocacy stakeholder analysis done at pilot level and target audiences identified</v>
      </c>
      <c r="C17" s="133" t="str">
        <f>IF(IEC!E18=1,IEC!C18,"")</f>
        <v/>
      </c>
      <c r="D17" s="182"/>
      <c r="E17" s="133"/>
      <c r="F17" s="188"/>
      <c r="G17" s="185"/>
      <c r="H17" s="182" t="str">
        <f>IF('Data coll &amp; ax'!E13=0,'Data coll &amp; ax'!C13,"")</f>
        <v>Dog population studies and KAP surveys to determine size, turn-over and accessibility of dogs for vaccination have been conducted in pilot areas</v>
      </c>
      <c r="I17" s="133" t="str">
        <f>IF('Data coll &amp; ax'!E13=1,'Data coll &amp; ax'!C13,"")</f>
        <v/>
      </c>
      <c r="J17" s="188"/>
      <c r="K17" s="185"/>
      <c r="L17" s="182"/>
      <c r="M17" s="133"/>
      <c r="N17" s="182"/>
      <c r="O17" s="133"/>
    </row>
    <row r="18" spans="1:15" s="12" customFormat="1" ht="31" x14ac:dyDescent="0.2">
      <c r="A18" s="290"/>
      <c r="B18" s="183" t="str">
        <f>IF(IEC!E19=0,IEC!C19,"")</f>
        <v>Advocacy plan* developed and implemented at pilot level</v>
      </c>
      <c r="C18" s="134" t="str">
        <f>IF(IEC!E19=1,IEC!C19,"")</f>
        <v/>
      </c>
      <c r="D18" s="183"/>
      <c r="E18" s="134"/>
      <c r="F18" s="189"/>
      <c r="G18" s="186"/>
      <c r="H18" s="183"/>
      <c r="I18" s="134"/>
      <c r="J18" s="189"/>
      <c r="K18" s="186"/>
      <c r="L18" s="183"/>
      <c r="M18" s="134"/>
      <c r="N18" s="183"/>
      <c r="O18" s="134"/>
    </row>
    <row r="19" spans="1:15" s="12" customFormat="1" ht="56" x14ac:dyDescent="0.2">
      <c r="A19" s="291">
        <v>2</v>
      </c>
      <c r="B19" s="195" t="str">
        <f>IF(IEC!E9=0,IEC!C9,"")</f>
        <v>IEC plan implemented beyond pilot area</v>
      </c>
      <c r="C19" s="197" t="str">
        <f>IF(IEC!E9=1,IEC!C9,"")</f>
        <v/>
      </c>
      <c r="D19" s="195" t="str">
        <f>IF('Dog popn'!E6=0,'Dog popn'!C6,"")</f>
        <v>A DPM* strategy and programme has been  drafted and shared with all relevant stakeholders in pilot areas</v>
      </c>
      <c r="E19" s="197" t="str">
        <f>IF('Dog popn'!E6=1,'Dog popn'!C6,"")</f>
        <v/>
      </c>
      <c r="F19" s="188" t="str">
        <f>IF('Prev &amp; Ctrl'!E6=0,'Prev &amp; Ctrl'!C6,"")</f>
        <v>A first assessment* on access to PEP (and PreP) has been carried out</v>
      </c>
      <c r="G19" s="185" t="str">
        <f>IF('Prev &amp; Ctrl'!E6=1,'Prev &amp; Ctrl'!C6,"")</f>
        <v/>
      </c>
      <c r="H19" s="195" t="str">
        <f>IF('Data coll &amp; ax'!E14=0,'Data coll &amp; ax'!C14,"")</f>
        <v>Establishment of linked human and animal rabies surveillance systems, including agreed SOPs</v>
      </c>
      <c r="I19" s="197" t="str">
        <f>IF('Data coll &amp; ax'!E14=1,'Data coll &amp; ax'!C14,"")</f>
        <v/>
      </c>
      <c r="J19" s="198" t="str">
        <f>IF('Lab dx'!E11=0,'Lab dx'!C11,"")</f>
        <v>Routine laboratory diagnosis of animal rabies cases in country</v>
      </c>
      <c r="K19" s="196" t="str">
        <f>IF('Lab dx'!E11=1,'Lab dx'!C11,"")</f>
        <v/>
      </c>
      <c r="L19" s="195" t="str">
        <f>IF('Cross-cutting issues'!E9=0,'Cross-cutting issues'!C9,"")</f>
        <v>Mechanisms for regular intersectoral collaboration are in place and implemented</v>
      </c>
      <c r="M19" s="197" t="str">
        <f>IF('Cross-cutting issues'!E9=1,'Cross-cutting issues'!C9,"")</f>
        <v/>
      </c>
      <c r="N19" s="195" t="str">
        <f>IF(Legislation!E7=0,Legislation!C7,"")</f>
        <v>The animal rabies case definition has been reviewed and endorsed (intersectoral approach)</v>
      </c>
      <c r="O19" s="197" t="str">
        <f>IF(Legislation!E7=1,Legislation!C7,"")</f>
        <v/>
      </c>
    </row>
    <row r="20" spans="1:15" s="12" customFormat="1" ht="84" x14ac:dyDescent="0.2">
      <c r="A20" s="291"/>
      <c r="B20" s="182" t="str">
        <f>IF(IEC!E10=0,IEC!C10,"")</f>
        <v>IEC plan reviewed and updated</v>
      </c>
      <c r="C20" s="133" t="str">
        <f>IF(IEC!E10=1,IEC!C10,"")</f>
        <v/>
      </c>
      <c r="D20" s="182" t="str">
        <f>IF('Dog popn'!E7=0,'Dog popn'!C7,"")</f>
        <v>DPM strategy finalized</v>
      </c>
      <c r="E20" s="133" t="str">
        <f>IF('Dog popn'!E7=1,'Dog popn'!C7,"")</f>
        <v/>
      </c>
      <c r="F20" s="182" t="str">
        <f>IF('Prev &amp; Ctrl'!E7=0,'Prev &amp; Ctrl'!C7,"")</f>
        <v>WHO pre-qualified human rabies vaccines available and accessible in most parts of the country</v>
      </c>
      <c r="G20" s="133" t="str">
        <f>IF('Prev &amp; Ctrl'!E7=1,'Prev &amp; Ctrl'!C7,"")</f>
        <v/>
      </c>
      <c r="H20" s="182" t="str">
        <f>IF('Data coll &amp; ax'!E15=0,'Data coll &amp; ax'!C15,"")</f>
        <v xml:space="preserve">Human rabies surveillance systems, including feedback mechanism, are functioning and coordinated between administrative levels (national, province, district, municipal, etc.) </v>
      </c>
      <c r="I20" s="133" t="str">
        <f>IF('Data coll &amp; ax'!E15=1,'Data coll &amp; ax'!C15,"")</f>
        <v/>
      </c>
      <c r="J20" s="188" t="str">
        <f>IF('Lab dx'!E12=0,'Lab dx'!C12,"")</f>
        <v/>
      </c>
      <c r="K20" s="185" t="str">
        <f>IF('Lab dx'!E12=1,'Lab dx'!C12,"")</f>
        <v>Capacity for sample collection and transportation has been established and functioning</v>
      </c>
      <c r="L20" s="182" t="str">
        <f>IF('Cross-cutting issues'!E10=0,'Cross-cutting issues'!C10,"")</f>
        <v>Contribution and role of  private sector clarified and shared with other stakeholders</v>
      </c>
      <c r="M20" s="133" t="str">
        <f>IF('Cross-cutting issues'!E10=1,'Cross-cutting issues'!C10,"")</f>
        <v/>
      </c>
      <c r="N20" s="182" t="str">
        <f>IF(Legislation!E10=0,Legislation!C10,"")</f>
        <v>The human rabies case definition has been reviewed and endorsed (intersectoral approach)</v>
      </c>
      <c r="O20" s="133" t="str">
        <f>IF(Legislation!E10=1,Legislation!C10,"")</f>
        <v/>
      </c>
    </row>
    <row r="21" spans="1:15" s="12" customFormat="1" ht="84" x14ac:dyDescent="0.2">
      <c r="A21" s="291"/>
      <c r="B21" s="182" t="str">
        <f>IF(IEC!E17=0,IEC!C17,"")</f>
        <v>Training of human and animal health personnel has been conducted in most parts of the country</v>
      </c>
      <c r="C21" s="133" t="str">
        <f>IF(IEC!E17=1,IEC!C17,"")</f>
        <v/>
      </c>
      <c r="D21" s="182" t="str">
        <f>IF('Dog popn'!E8=0,'Dog popn'!C8,"")</f>
        <v>Public sensitisation about DPM built in to rabies awareness campaigns in pilot areas</v>
      </c>
      <c r="E21" s="133" t="str">
        <f>IF('Dog popn'!E8=1,'Dog popn'!C8,"")</f>
        <v/>
      </c>
      <c r="F21" s="188" t="str">
        <f>IF('Prev &amp; Ctrl'!E8=0,'Prev &amp; Ctrl'!C8,"")</f>
        <v>Any use of human biologics not WHO-pre-qualified is being phased out (e.g. nerve tissue vaccines, low quality vaccines)</v>
      </c>
      <c r="G21" s="185" t="str">
        <f>IF('Prev &amp; Ctrl'!E8=1,'Prev &amp; Ctrl'!C8,"")</f>
        <v/>
      </c>
      <c r="H21" s="182" t="str">
        <f>IF('Data coll &amp; ax'!E16=0,'Data coll &amp; ax'!C16,"")</f>
        <v>Animal rabies surveillance systems, including feedback mechanism, are functioning and coordinated between administrative levels (national, province, district, municipal, etc.)</v>
      </c>
      <c r="I21" s="133" t="str">
        <f>IF('Data coll &amp; ax'!E16=1,'Data coll &amp; ax'!C16,"")</f>
        <v/>
      </c>
      <c r="J21" s="188"/>
      <c r="K21" s="185"/>
      <c r="L21" s="182" t="str">
        <f>IF('Cross-cutting issues'!E13=0,'Cross-cutting issues'!C13,"")</f>
        <v>A national strategy and programme for rabies prevention, control and eventual elimination has been  drafted,  shared with all relevant stakeholders and finalised.</v>
      </c>
      <c r="M21" s="133" t="str">
        <f>IF('Cross-cutting issues'!E13=1,'Cross-cutting issues'!C13,"")</f>
        <v/>
      </c>
      <c r="N21" s="182" t="str">
        <f>IF(Legislation!E18=0,Legislation!C18,"")</f>
        <v/>
      </c>
      <c r="O21" s="133" t="str">
        <f>IF(Legislation!E18=1,Legislation!C18,"")</f>
        <v xml:space="preserve">Legal frameworks updated to include specifications on compulsory vaccination of dogs and international movement of animals. </v>
      </c>
    </row>
    <row r="22" spans="1:15" s="12" customFormat="1" ht="70" x14ac:dyDescent="0.2">
      <c r="A22" s="291"/>
      <c r="B22" s="182" t="str">
        <f>IF(IEC!E20=0,IEC!C20,"")</f>
        <v>Pilot program successes communicated to authorities/leaders in other parts of the country</v>
      </c>
      <c r="C22" s="133" t="str">
        <f>IF(IEC!E20=1,IEC!C20,"")</f>
        <v/>
      </c>
      <c r="D22" s="182" t="str">
        <f>IF('Dog popn'!E9=0,'Dog popn'!C9,"")</f>
        <v>Dog population management has been implemented in pilot areas.</v>
      </c>
      <c r="E22" s="133" t="str">
        <f>IF('Dog popn'!E9=1,'Dog popn'!C9,"")</f>
        <v/>
      </c>
      <c r="F22" s="188" t="str">
        <f>IF('Prev &amp; Ctrl'!E9=0,'Prev &amp; Ctrl'!C9,"")</f>
        <v>Supply and access to WHO pre-qualified human rabies vaccines for PrEP for professionals at risk ensured throughout the pilot areas</v>
      </c>
      <c r="G22" s="185" t="str">
        <f>IF('Prev &amp; Ctrl'!E9=1,'Prev &amp; Ctrl'!C9,"")</f>
        <v/>
      </c>
      <c r="H22" s="182" t="str">
        <f>IF('Data coll &amp; ax'!E17=0,'Data coll &amp; ax'!C17,"")</f>
        <v/>
      </c>
      <c r="I22" s="133" t="str">
        <f>IF('Data coll &amp; ax'!E17=1,'Data coll &amp; ax'!C17,"")</f>
        <v>Information on the epidemiology of rabies is regularly shared with all stakeholders</v>
      </c>
      <c r="J22" s="188"/>
      <c r="K22" s="185"/>
      <c r="L22" s="182" t="str">
        <f>IF('Cross-cutting issues'!E14=0,'Cross-cutting issues'!C14,"")</f>
        <v xml:space="preserve">Government resources identified and allocated in support of the national rabies control strategy and programme  </v>
      </c>
      <c r="M22" s="133" t="str">
        <f>IF('Cross-cutting issues'!E14=1,'Cross-cutting issues'!C14,"")</f>
        <v/>
      </c>
      <c r="N22" s="182"/>
      <c r="O22" s="133"/>
    </row>
    <row r="23" spans="1:15" s="12" customFormat="1" ht="56" x14ac:dyDescent="0.2">
      <c r="A23" s="291"/>
      <c r="B23" s="182" t="str">
        <f>IF(IEC!E21=0,IEC!C21,"")</f>
        <v>Advocacy stakeholder analysis* done at national level and target audiences identified</v>
      </c>
      <c r="C23" s="133" t="str">
        <f>IF(IEC!E21=1,IEC!C21,"")</f>
        <v/>
      </c>
      <c r="D23" s="182" t="str">
        <f>IF('Dog popn'!E10=0,'Dog popn'!C10,"")</f>
        <v>Training or refresher courses on animal handling and sterilisation initiated for professionals in animal health in pilot areas</v>
      </c>
      <c r="E23" s="133" t="str">
        <f>IF('Dog popn'!E10=1,'Dog popn'!C10,"")</f>
        <v/>
      </c>
      <c r="F23" s="188" t="str">
        <f>IF('Prev &amp; Ctrl'!E14=0,'Prev &amp; Ctrl'!C14,"")</f>
        <v/>
      </c>
      <c r="G23" s="185" t="str">
        <f>IF('Prev &amp; Ctrl'!E14=1,'Prev &amp; Ctrl'!C14,"")</f>
        <v>Only quality dog vaccines in accordance with OIE standards are being used</v>
      </c>
      <c r="H23" s="182"/>
      <c r="I23" s="133"/>
      <c r="J23" s="188"/>
      <c r="K23" s="185"/>
      <c r="L23" s="182"/>
      <c r="M23" s="133"/>
      <c r="N23" s="182"/>
      <c r="O23" s="133"/>
    </row>
    <row r="24" spans="1:15" s="12" customFormat="1" ht="56" x14ac:dyDescent="0.2">
      <c r="A24" s="291"/>
      <c r="B24" s="182" t="str">
        <f>IF(IEC!E22=0,IEC!C22,"")</f>
        <v>Advocacy campaign to national leaders/authorities to ensure that national rabies strategy is created and properly resourced</v>
      </c>
      <c r="C24" s="133" t="str">
        <f>IF(IEC!E22=1,IEC!C22,"")</f>
        <v/>
      </c>
      <c r="D24" s="182"/>
      <c r="E24" s="133"/>
      <c r="F24" s="188" t="str">
        <f>IF('Prev &amp; Ctrl'!E15=0,'Prev &amp; Ctrl'!C15,"")</f>
        <v/>
      </c>
      <c r="G24" s="185" t="str">
        <f>IF('Prev &amp; Ctrl'!E15=1,'Prev &amp; Ctrl'!C15,"")</f>
        <v>Dog vaccination campaigns are regularly implemented in response to human cases and animal outbreaks</v>
      </c>
      <c r="H24" s="182"/>
      <c r="I24" s="133"/>
      <c r="J24" s="188"/>
      <c r="K24" s="185"/>
      <c r="L24" s="182"/>
      <c r="M24" s="133"/>
      <c r="N24" s="182"/>
      <c r="O24" s="133"/>
    </row>
    <row r="25" spans="1:15" s="12" customFormat="1" ht="42" x14ac:dyDescent="0.2">
      <c r="A25" s="291"/>
      <c r="B25" s="191"/>
      <c r="C25" s="193"/>
      <c r="D25" s="191"/>
      <c r="E25" s="193"/>
      <c r="F25" s="188" t="str">
        <f>IF('Prev &amp; Ctrl'!E22=0,'Prev &amp; Ctrl'!C22,"")</f>
        <v>IBCM SOPs agreed, including sharing of information between sectors</v>
      </c>
      <c r="G25" s="185" t="str">
        <f>IF('Prev &amp; Ctrl'!E22=1,'Prev &amp; Ctrl'!C22,"")</f>
        <v/>
      </c>
      <c r="H25" s="191"/>
      <c r="I25" s="193"/>
      <c r="J25" s="194"/>
      <c r="K25" s="192"/>
      <c r="L25" s="191"/>
      <c r="M25" s="193"/>
      <c r="N25" s="191"/>
      <c r="O25" s="193"/>
    </row>
    <row r="26" spans="1:15" s="12" customFormat="1" ht="42" x14ac:dyDescent="0.2">
      <c r="A26" s="291"/>
      <c r="B26" s="191"/>
      <c r="C26" s="193"/>
      <c r="D26" s="191"/>
      <c r="E26" s="193"/>
      <c r="F26" s="194" t="str">
        <f>IF('Prev &amp; Ctrl'!E23=0,'Prev &amp; Ctrl'!C23,"")</f>
        <v xml:space="preserve">SOPs for the observation of dogs involved in biting incidents available </v>
      </c>
      <c r="G26" s="192" t="str">
        <f>IF('Prev &amp; Ctrl'!E23=1,'Prev &amp; Ctrl'!C23,"")</f>
        <v/>
      </c>
      <c r="H26" s="191"/>
      <c r="I26" s="193"/>
      <c r="J26" s="194"/>
      <c r="K26" s="192"/>
      <c r="L26" s="191"/>
      <c r="M26" s="193"/>
      <c r="N26" s="191"/>
      <c r="O26" s="193"/>
    </row>
    <row r="27" spans="1:15" s="12" customFormat="1" ht="70" x14ac:dyDescent="0.2">
      <c r="A27" s="292"/>
      <c r="B27" s="191"/>
      <c r="C27" s="193"/>
      <c r="D27" s="191"/>
      <c r="E27" s="193"/>
      <c r="F27" s="194" t="str">
        <f>IF('Prev &amp; Ctrl'!E24=0,'Prev &amp; Ctrl'!C24,"")</f>
        <v>Sufficient facilities/protocols for observation of rabies-suspected dogs established and comply with international animal welfare standards</v>
      </c>
      <c r="G27" s="192" t="str">
        <f>IF('Prev &amp; Ctrl'!E24=1,'Prev &amp; Ctrl'!C24,"")</f>
        <v/>
      </c>
      <c r="H27" s="191"/>
      <c r="I27" s="193"/>
      <c r="J27" s="194"/>
      <c r="K27" s="192"/>
      <c r="L27" s="191"/>
      <c r="M27" s="193"/>
      <c r="N27" s="183"/>
      <c r="O27" s="134"/>
    </row>
    <row r="28" spans="1:15" s="12" customFormat="1" ht="70" x14ac:dyDescent="0.2">
      <c r="A28" s="288">
        <v>3</v>
      </c>
      <c r="B28" s="199" t="str">
        <f>IF(IEC!E11=0,IEC!C11,"")</f>
        <v>IEC plan integrated into national rabies strategy and implemented at national level</v>
      </c>
      <c r="C28" s="135" t="str">
        <f>IF(IEC!E11=1,IEC!C11,"")</f>
        <v/>
      </c>
      <c r="D28" s="181" t="str">
        <f>IF('Dog popn'!E11=0,'Dog popn'!C11,"")</f>
        <v>Refinement of strategy based on current dog ecology or KAP surveys</v>
      </c>
      <c r="E28" s="132" t="str">
        <f>IF('Dog popn'!E11=1,'Dog popn'!C11,"")</f>
        <v/>
      </c>
      <c r="F28" s="187" t="str">
        <f>IF('Prev &amp; Ctrl'!E10=0,'Prev &amp; Ctrl'!C10,"")</f>
        <v>WHO pre-qualified Pre- and Post- Exposure Prophylaxis available and accessible to high risk and exposed individuals throughout the country</v>
      </c>
      <c r="G28" s="184" t="str">
        <f>IF('Prev &amp; Ctrl'!E10=1,'Prev &amp; Ctrl'!C10,"")</f>
        <v/>
      </c>
      <c r="H28" s="181" t="str">
        <f>IF('Data coll &amp; ax'!E18=0,'Data coll &amp; ax'!C18,"")</f>
        <v/>
      </c>
      <c r="I28" s="132" t="str">
        <f>IF('Data coll &amp; ax'!E18=1,'Data coll &amp; ax'!C18,"")</f>
        <v xml:space="preserve">Conduct field investigations for all suspected human rabies cases </v>
      </c>
      <c r="J28" s="187" t="str">
        <f>IF('Lab dx'!E13=0,'Lab dx'!C13,"")</f>
        <v>Access to reliable laboratory diagnosis is available throughout the country  for animal samples (and if possible also for human samples)</v>
      </c>
      <c r="K28" s="184" t="str">
        <f>IF('Lab dx'!E13=1,'Lab dx'!C13,"")</f>
        <v/>
      </c>
      <c r="L28" s="181" t="str">
        <f>IF('Cross-cutting issues'!E15=0,'Cross-cutting issues'!C15,"")</f>
        <v xml:space="preserve">Refinement of national strategy based on monitoring and evaluation </v>
      </c>
      <c r="M28" s="132" t="str">
        <f>IF('Cross-cutting issues'!E15=1,'Cross-cutting issues'!C15,"")</f>
        <v/>
      </c>
      <c r="N28" s="181" t="str">
        <f>IF(Legislation!E19=0,Legislation!C19,"")</f>
        <v/>
      </c>
      <c r="O28" s="132" t="str">
        <f>IF(Legislation!E19=1,Legislation!C19,"")</f>
        <v>Relevant legislation is enforced at the national level</v>
      </c>
    </row>
    <row r="29" spans="1:15" s="12" customFormat="1" ht="70" x14ac:dyDescent="0.2">
      <c r="A29" s="289"/>
      <c r="B29" s="190" t="str">
        <f>IF(IEC!E23=0,IEC!C23,"")</f>
        <v>Public declaration of  human  rabies free zones</v>
      </c>
      <c r="C29" s="136" t="str">
        <f>IF(IEC!E23=1,IEC!C23,"")</f>
        <v/>
      </c>
      <c r="D29" s="182" t="str">
        <f>IF('Dog popn'!E12=0,'Dog popn'!C12,"")</f>
        <v>Rabies awareness campaigns including responsible dog ownership have been expanded to more areas</v>
      </c>
      <c r="E29" s="133" t="str">
        <f>IF('Dog popn'!E12=1,'Dog popn'!C12,"")</f>
        <v/>
      </c>
      <c r="F29" s="188" t="str">
        <f>IF('Prev &amp; Ctrl'!E16=0,'Prev &amp; Ctrl'!C16,"")</f>
        <v/>
      </c>
      <c r="G29" s="185" t="str">
        <f>IF('Prev &amp; Ctrl'!E16=1,'Prev &amp; Ctrl'!C16,"")</f>
        <v xml:space="preserve">Mass dog vaccination campaigns (at least 70% of the total dog population) are conducted according to the national rabies strategy </v>
      </c>
      <c r="H29" s="182" t="str">
        <f>IF('Data coll &amp; ax'!E19=0,'Data coll &amp; ax'!C19,"")</f>
        <v/>
      </c>
      <c r="I29" s="133" t="str">
        <f>IF('Data coll &amp; ax'!E19=1,'Data coll &amp; ax'!C19,"")</f>
        <v>Epidemiological evidence available to rule out dog- transmitted human rabies cases</v>
      </c>
      <c r="J29" s="188" t="str">
        <f>IF('Lab dx'!E14=0,'Lab dx'!C14,"")</f>
        <v>Regular characterization and analysis of circulating rabies virus variants by a national or international laboratory</v>
      </c>
      <c r="K29" s="185" t="str">
        <f>IF('Lab dx'!E14=1,'Lab dx'!C14,"")</f>
        <v/>
      </c>
      <c r="L29" s="182"/>
      <c r="M29" s="133"/>
      <c r="N29" s="182"/>
      <c r="O29" s="133"/>
    </row>
    <row r="30" spans="1:15" s="12" customFormat="1" ht="56" x14ac:dyDescent="0.2">
      <c r="A30" s="289"/>
      <c r="B30" s="190"/>
      <c r="C30" s="136"/>
      <c r="D30" s="182" t="str">
        <f>IF('Dog popn'!E13=0,'Dog popn'!C13,"")</f>
        <v>Veterinary and animal technician training completed across most of country</v>
      </c>
      <c r="E30" s="133" t="str">
        <f>IF('Dog popn'!E13=1,'Dog popn'!C13,"")</f>
        <v/>
      </c>
      <c r="F30" s="188" t="str">
        <f>IF('Prev &amp; Ctrl'!E17=0,'Prev &amp; Ctrl'!C17,"")</f>
        <v>Post-vaccination surveys* in dogs to evaluate vaccination coverage</v>
      </c>
      <c r="G30" s="185" t="str">
        <f>IF('Prev &amp; Ctrl'!E17=1,'Prev &amp; Ctrl'!C17,"")</f>
        <v/>
      </c>
      <c r="H30" s="182" t="str">
        <f>IF('Data coll &amp; ax'!E20=0,'Data coll &amp; ax'!C20,"")</f>
        <v/>
      </c>
      <c r="I30" s="133" t="str">
        <f>IF('Data coll &amp; ax'!E20=1,'Data coll &amp; ax'!C20,"")</f>
        <v>Conduct field investigations and laboratory confirmation for all suspected rabies outbreaks in dogs</v>
      </c>
      <c r="J30" s="188"/>
      <c r="K30" s="185"/>
      <c r="L30" s="182"/>
      <c r="M30" s="133"/>
      <c r="N30" s="182"/>
      <c r="O30" s="133"/>
    </row>
    <row r="31" spans="1:15" s="12" customFormat="1" ht="70" x14ac:dyDescent="0.2">
      <c r="A31" s="289"/>
      <c r="B31" s="190"/>
      <c r="C31" s="136"/>
      <c r="D31" s="182" t="str">
        <f>IF('Dog popn'!E14=0,'Dog popn'!C14,"")</f>
        <v>Dog population management has been implemented nationwide</v>
      </c>
      <c r="E31" s="133" t="str">
        <f>IF('Dog popn'!E14=1,'Dog popn'!C14,"")</f>
        <v/>
      </c>
      <c r="F31" s="188" t="str">
        <f>IF('Prev &amp; Ctrl'!E25=0,'Prev &amp; Ctrl'!C25,"")</f>
        <v>Capacity to conduct field investigations and planned outbreak response for animal and human rabies cases is available in the entire country</v>
      </c>
      <c r="G31" s="185" t="str">
        <f>IF('Prev &amp; Ctrl'!E25=1,'Prev &amp; Ctrl'!C25,"")</f>
        <v/>
      </c>
      <c r="H31" s="182" t="str">
        <f>IF('Data coll &amp; ax'!E24=0,'Data coll &amp; ax'!C24,"")</f>
        <v xml:space="preserve">Initiate collection of local or national health economic data* on rabies control to make the case for rabies control investment </v>
      </c>
      <c r="I31" s="133" t="str">
        <f>IF('Data coll &amp; ax'!E24=1,'Data coll &amp; ax'!C24,"")</f>
        <v/>
      </c>
      <c r="J31" s="188"/>
      <c r="K31" s="185"/>
      <c r="L31" s="182"/>
      <c r="M31" s="133"/>
      <c r="N31" s="182"/>
      <c r="O31" s="133"/>
    </row>
    <row r="32" spans="1:15" s="12" customFormat="1" ht="56" x14ac:dyDescent="0.2">
      <c r="A32" s="290"/>
      <c r="B32" s="309"/>
      <c r="C32" s="310"/>
      <c r="D32" s="183"/>
      <c r="E32" s="134"/>
      <c r="F32" s="189" t="str">
        <f>IF('Prev &amp; Ctrl'!E26=0,'Prev &amp; Ctrl'!C26,"")</f>
        <v>Identification of potential rabies free zones where canine variant cases are absent for at least a 2 year period</v>
      </c>
      <c r="G32" s="186" t="str">
        <f>IF('Prev &amp; Ctrl'!E26=1,'Prev &amp; Ctrl'!C26,"")</f>
        <v/>
      </c>
      <c r="H32" s="183" t="str">
        <f>IF('Data coll &amp; ax'!E25=0,'Data coll &amp; ax'!C25,"")</f>
        <v>Expand health economic data analysis to support further prioritization within the national rabies control programme</v>
      </c>
      <c r="I32" s="134" t="str">
        <f>IF('Data coll &amp; ax'!E25=1,'Data coll &amp; ax'!C25,"")</f>
        <v/>
      </c>
      <c r="J32" s="189"/>
      <c r="K32" s="186"/>
      <c r="L32" s="183"/>
      <c r="M32" s="134"/>
      <c r="N32" s="183"/>
      <c r="O32" s="134"/>
    </row>
    <row r="33" spans="1:15" s="12" customFormat="1" ht="70" x14ac:dyDescent="0.2">
      <c r="A33" s="291">
        <v>4</v>
      </c>
      <c r="B33" s="195" t="str">
        <f>IF(IEC!E24=0,IEC!C24,"")</f>
        <v xml:space="preserve">Public declaration of national dog-transmitted rabies freedom </v>
      </c>
      <c r="C33" s="197" t="str">
        <f>IF(IEC!E24=1,IEC!C24,"")</f>
        <v/>
      </c>
      <c r="D33" s="195" t="str">
        <f>IF('Dog popn'!E15=0,'Dog popn'!C15,"")</f>
        <v>Dog population management and responsible dog ownership campaigns are continued after elimination of human deaths due to dog rabies</v>
      </c>
      <c r="E33" s="197" t="str">
        <f>IF('Dog popn'!E15=1,'Dog popn'!C15,"")</f>
        <v/>
      </c>
      <c r="F33" s="198" t="str">
        <f>IF('Prev &amp; Ctrl'!E18=0,'Prev &amp; Ctrl'!C18,"")</f>
        <v>Dog vaccination campaigns are maintained in zones where dog rabies is still present or where otherwise justified (e.g. risk of introduction)</v>
      </c>
      <c r="G33" s="196" t="str">
        <f>IF('Prev &amp; Ctrl'!E18=1,'Prev &amp; Ctrl'!C18,"")</f>
        <v/>
      </c>
      <c r="H33" s="195" t="str">
        <f>IF('Data coll &amp; ax'!E21=0,'Data coll &amp; ax'!C21,"")</f>
        <v>Maintenance of existing surveillance activities for all suspected cases in humans in the country</v>
      </c>
      <c r="I33" s="197" t="str">
        <f>IF('Data coll &amp; ax'!E21=1,'Data coll &amp; ax'!C21,"")</f>
        <v/>
      </c>
      <c r="J33" s="198" t="str">
        <f>IF('Lab dx'!E15=0,'Lab dx'!C15,"")</f>
        <v>Maintenance of existing surveillance activities, including ongoing laboratory investigation, for all suspected cases in dogs in the country</v>
      </c>
      <c r="K33" s="196" t="str">
        <f>IF('Lab dx'!E15=1,'Lab dx'!C15,"")</f>
        <v/>
      </c>
      <c r="L33" s="195" t="str">
        <f>IF('Cross-cutting issues'!E16=0,'Cross-cutting issues'!C16,"")</f>
        <v>Veterinary border inspection and quarantine measures are fully implemented in accordance with national regulations</v>
      </c>
      <c r="M33" s="197" t="str">
        <f>IF('Cross-cutting issues'!E16=1,'Cross-cutting issues'!C16,"")</f>
        <v/>
      </c>
      <c r="N33" s="195"/>
      <c r="O33" s="197"/>
    </row>
    <row r="34" spans="1:15" s="12" customFormat="1" ht="84" x14ac:dyDescent="0.2">
      <c r="A34" s="291"/>
      <c r="B34" s="182" t="str">
        <f>IF(IEC!E25=0,IEC!C25,"")</f>
        <v>Public declaration of national human rabies freedom</v>
      </c>
      <c r="C34" s="133" t="str">
        <f>IF(IEC!E25=1,IEC!C25,"")</f>
        <v/>
      </c>
      <c r="D34" s="182"/>
      <c r="E34" s="133"/>
      <c r="F34" s="188" t="str">
        <f>IF('Prev &amp; Ctrl'!E27=0,'Prev &amp; Ctrl'!C27,"")</f>
        <v>Freedom from dog-transmitted rabies in the entire country verified by the absence of canine variant cases for at least a 2 year period</v>
      </c>
      <c r="G34" s="185" t="str">
        <f>IF('Prev &amp; Ctrl'!E27=1,'Prev &amp; Ctrl'!C27,"")</f>
        <v/>
      </c>
      <c r="H34" s="182" t="str">
        <f>IF('Data coll &amp; ax'!E22=0,'Data coll &amp; ax'!C22,"")</f>
        <v>Epidemiological data from routine surveillance of all animals (working animals, livestock and wildlife) used to refine the national rabies strategy</v>
      </c>
      <c r="I34" s="133" t="str">
        <f>IF('Data coll &amp; ax'!E22=1,'Data coll &amp; ax'!C22,"")</f>
        <v/>
      </c>
      <c r="J34" s="188"/>
      <c r="K34" s="185"/>
      <c r="L34" s="182"/>
      <c r="M34" s="133"/>
      <c r="N34" s="182"/>
      <c r="O34" s="133"/>
    </row>
    <row r="35" spans="1:15" s="12" customFormat="1" ht="70" x14ac:dyDescent="0.2">
      <c r="A35" s="292"/>
      <c r="B35" s="182"/>
      <c r="C35" s="133"/>
      <c r="D35" s="182"/>
      <c r="E35" s="133"/>
      <c r="F35" s="188" t="str">
        <f>IF('Prev &amp; Ctrl'!E28=0,'Prev &amp; Ctrl'!C28,"")</f>
        <v>Measures to prevent re-introduction applied in designated rabies free zones including dialogue with neighbouring countries.</v>
      </c>
      <c r="G35" s="185" t="str">
        <f>IF('Prev &amp; Ctrl'!E28=1,'Prev &amp; Ctrl'!C28,"")</f>
        <v/>
      </c>
      <c r="H35" s="182"/>
      <c r="I35" s="133"/>
      <c r="J35" s="188"/>
      <c r="K35" s="185"/>
      <c r="L35" s="182"/>
      <c r="M35" s="133"/>
      <c r="N35" s="182"/>
      <c r="O35" s="133"/>
    </row>
    <row r="36" spans="1:15" s="12" customFormat="1" ht="84" x14ac:dyDescent="0.2">
      <c r="A36" s="292"/>
      <c r="B36" s="191"/>
      <c r="C36" s="193"/>
      <c r="D36" s="191"/>
      <c r="E36" s="193"/>
      <c r="F36" s="194" t="str">
        <f>IF('Prev &amp; Ctrl'!E29=0,'Prev &amp; Ctrl'!C29,"")</f>
        <v>Emergency response/contingency plan to any case of animal rabies involving a canine variant developed in preparation of the post elimination phase</v>
      </c>
      <c r="G36" s="192" t="str">
        <f>IF('Prev &amp; Ctrl'!E29=1,'Prev &amp; Ctrl'!C29,"")</f>
        <v/>
      </c>
      <c r="H36" s="191"/>
      <c r="I36" s="193"/>
      <c r="J36" s="194"/>
      <c r="K36" s="192"/>
      <c r="L36" s="191"/>
      <c r="M36" s="193"/>
      <c r="N36" s="191"/>
      <c r="O36" s="193"/>
    </row>
    <row r="37" spans="1:15" s="12" customFormat="1" ht="56" x14ac:dyDescent="0.2">
      <c r="A37" s="288">
        <v>5</v>
      </c>
      <c r="B37" s="181" t="str">
        <f>IF(IEC!E12=0,IEC!C12,"")</f>
        <v>Awareness programmes focusing on maintenance of freedom from dog and dog transmitted human rabies</v>
      </c>
      <c r="C37" s="132" t="str">
        <f>IF(IEC!E12=1,IEC!C12,"")</f>
        <v/>
      </c>
      <c r="D37" s="181" t="str">
        <f>IF('Dog popn'!E16=0,'Dog popn'!C16,"")</f>
        <v>Dog population management and responsible dog ownership campaigns are continued as part of the post-elimination strategy</v>
      </c>
      <c r="E37" s="132" t="str">
        <f>IF('Dog popn'!E16=1,'Dog popn'!C16,"")</f>
        <v/>
      </c>
      <c r="F37" s="187" t="str">
        <f>IF('Prev &amp; Ctrl'!E11=0,'Prev &amp; Ctrl'!C11,"")</f>
        <v>Modified protocols for PEP administration for rabies free areas implemented</v>
      </c>
      <c r="G37" s="184" t="str">
        <f>IF('Prev &amp; Ctrl'!E11=1,'Prev &amp; Ctrl'!C11,"")</f>
        <v/>
      </c>
      <c r="H37" s="181" t="str">
        <f>IF('Data coll &amp; ax'!E23=0,'Data coll &amp; ax'!C23,"")</f>
        <v>On-going surveillance system for rabies maintained</v>
      </c>
      <c r="I37" s="132" t="str">
        <f>IF('Data coll &amp; ax'!E23=1,'Data coll &amp; ax'!C23,"")</f>
        <v/>
      </c>
      <c r="J37" s="187" t="str">
        <f>IF('Lab dx'!E16=0,'Lab dx'!C16,"")</f>
        <v>On-going laboratory investigation of all suspected cases in domestic and wild animal species in the country</v>
      </c>
      <c r="K37" s="184" t="str">
        <f>IF('Lab dx'!E16=1,'Lab dx'!C16,"")</f>
        <v/>
      </c>
      <c r="L37" s="181"/>
      <c r="M37" s="132"/>
      <c r="N37" s="181"/>
      <c r="O37" s="132"/>
    </row>
    <row r="38" spans="1:15" s="12" customFormat="1" ht="42" x14ac:dyDescent="0.2">
      <c r="A38" s="289"/>
      <c r="B38" s="182"/>
      <c r="C38" s="133"/>
      <c r="D38" s="182"/>
      <c r="E38" s="133"/>
      <c r="F38" s="188" t="str">
        <f>IF('Prev &amp; Ctrl'!E19=0,'Prev &amp; Ctrl'!C19,"")</f>
        <v>Based on risk assessment, dog vaccination campaigns are maintained where justified</v>
      </c>
      <c r="G38" s="185" t="str">
        <f>IF('Prev &amp; Ctrl'!E19=1,'Prev &amp; Ctrl'!C19,"")</f>
        <v/>
      </c>
      <c r="H38" s="182"/>
      <c r="I38" s="133"/>
      <c r="J38" s="188"/>
      <c r="K38" s="185"/>
      <c r="L38" s="182"/>
      <c r="M38" s="133"/>
      <c r="N38" s="182"/>
      <c r="O38" s="133"/>
    </row>
    <row r="39" spans="1:15" s="12" customFormat="1" ht="42" x14ac:dyDescent="0.2">
      <c r="A39" s="290"/>
      <c r="B39" s="183"/>
      <c r="C39" s="134"/>
      <c r="D39" s="183"/>
      <c r="E39" s="134"/>
      <c r="F39" s="189" t="str">
        <f>IF('Prev &amp; Ctrl'!E30=0,'Prev &amp; Ctrl'!C30,"")</f>
        <v>Capacity for outbreak and re-introduction response maintained</v>
      </c>
      <c r="G39" s="186" t="str">
        <f>IF('Prev &amp; Ctrl'!E30=1,'Prev &amp; Ctrl'!C30,"")</f>
        <v/>
      </c>
      <c r="H39" s="183"/>
      <c r="I39" s="134"/>
      <c r="J39" s="189"/>
      <c r="K39" s="186"/>
      <c r="L39" s="183"/>
      <c r="M39" s="134"/>
      <c r="N39" s="183"/>
      <c r="O39" s="134"/>
    </row>
    <row r="40" spans="1:15" s="180" customFormat="1" ht="14" x14ac:dyDescent="0.2"/>
    <row r="41" spans="1:15" s="180" customFormat="1" ht="14" x14ac:dyDescent="0.2"/>
    <row r="42" spans="1:15" s="180" customFormat="1" ht="14" x14ac:dyDescent="0.2"/>
    <row r="43" spans="1:15" s="180" customFormat="1" ht="14" x14ac:dyDescent="0.2"/>
    <row r="44" spans="1:15" s="180" customFormat="1" ht="14" x14ac:dyDescent="0.2"/>
    <row r="45" spans="1:15" s="180" customFormat="1" ht="14" x14ac:dyDescent="0.2"/>
    <row r="46" spans="1:15" s="180" customFormat="1" ht="14" x14ac:dyDescent="0.2"/>
    <row r="47" spans="1:15" s="180" customFormat="1" ht="14" x14ac:dyDescent="0.2"/>
    <row r="48" spans="1:15" s="180" customFormat="1" ht="14" x14ac:dyDescent="0.2"/>
    <row r="49" s="180" customFormat="1" ht="14" x14ac:dyDescent="0.2"/>
    <row r="50" s="180" customFormat="1" ht="14" x14ac:dyDescent="0.2"/>
    <row r="51" s="180" customFormat="1" ht="14" x14ac:dyDescent="0.2"/>
    <row r="52" s="180" customFormat="1" ht="14" x14ac:dyDescent="0.2"/>
    <row r="53" s="180" customFormat="1" ht="14" x14ac:dyDescent="0.2"/>
    <row r="54" s="180" customFormat="1" ht="14" x14ac:dyDescent="0.2"/>
    <row r="55" s="180" customFormat="1" ht="14" x14ac:dyDescent="0.2"/>
    <row r="56" s="180" customFormat="1" ht="14" x14ac:dyDescent="0.2"/>
    <row r="57" s="180" customFormat="1" ht="14" x14ac:dyDescent="0.2"/>
    <row r="58" s="180" customFormat="1" ht="14" x14ac:dyDescent="0.2"/>
    <row r="59" s="180" customFormat="1" ht="14" x14ac:dyDescent="0.2"/>
    <row r="60" s="180" customFormat="1" ht="14" x14ac:dyDescent="0.2"/>
    <row r="61" s="180" customFormat="1" ht="14" x14ac:dyDescent="0.2"/>
    <row r="62" s="180" customFormat="1" ht="14" x14ac:dyDescent="0.2"/>
    <row r="63" s="180" customFormat="1" ht="14" x14ac:dyDescent="0.2"/>
    <row r="64" s="180" customFormat="1" ht="14" x14ac:dyDescent="0.2"/>
    <row r="65" s="180" customFormat="1" ht="14" x14ac:dyDescent="0.2"/>
    <row r="66" s="180" customFormat="1" ht="14" x14ac:dyDescent="0.2"/>
    <row r="67" s="180" customFormat="1" ht="14" x14ac:dyDescent="0.2"/>
    <row r="68" s="180" customFormat="1" ht="14" x14ac:dyDescent="0.2"/>
    <row r="69" s="180" customFormat="1" ht="14" x14ac:dyDescent="0.2"/>
    <row r="70" s="180" customFormat="1" ht="14" x14ac:dyDescent="0.2"/>
    <row r="71" s="180" customFormat="1" ht="14" x14ac:dyDescent="0.2"/>
    <row r="72" s="180" customFormat="1" ht="14" x14ac:dyDescent="0.2"/>
    <row r="73" s="180" customFormat="1" ht="14" x14ac:dyDescent="0.2"/>
    <row r="74" s="180" customFormat="1" ht="14" x14ac:dyDescent="0.2"/>
    <row r="75" s="180" customFormat="1" ht="14" x14ac:dyDescent="0.2"/>
    <row r="76" s="180" customFormat="1" ht="14" x14ac:dyDescent="0.2"/>
    <row r="77" s="180" customFormat="1" ht="14" x14ac:dyDescent="0.2"/>
    <row r="78" s="180" customFormat="1" ht="14" x14ac:dyDescent="0.2"/>
    <row r="79" s="180" customFormat="1" ht="14" x14ac:dyDescent="0.2"/>
    <row r="80" s="180" customFormat="1" ht="14" x14ac:dyDescent="0.2"/>
    <row r="81" s="180" customFormat="1" ht="14" x14ac:dyDescent="0.2"/>
    <row r="82" s="180" customFormat="1" ht="14" x14ac:dyDescent="0.2"/>
    <row r="83" s="180" customFormat="1" ht="14" x14ac:dyDescent="0.2"/>
    <row r="84" s="180" customFormat="1" ht="14" x14ac:dyDescent="0.2"/>
    <row r="85" s="180" customFormat="1" ht="14" x14ac:dyDescent="0.2"/>
    <row r="86" s="180" customFormat="1" ht="14" x14ac:dyDescent="0.2"/>
    <row r="87" s="180" customFormat="1" ht="14" x14ac:dyDescent="0.2"/>
    <row r="88" s="180" customFormat="1" ht="14" x14ac:dyDescent="0.2"/>
    <row r="89" s="180" customFormat="1" ht="14" x14ac:dyDescent="0.2"/>
    <row r="90" s="180" customFormat="1" ht="14" x14ac:dyDescent="0.2"/>
    <row r="91" s="180" customFormat="1" ht="14" x14ac:dyDescent="0.2"/>
    <row r="92" s="180" customFormat="1" ht="14" x14ac:dyDescent="0.2"/>
    <row r="93" s="180" customFormat="1" ht="14" x14ac:dyDescent="0.2"/>
    <row r="94" s="180" customFormat="1" ht="14" x14ac:dyDescent="0.2"/>
    <row r="95" s="180" customFormat="1" ht="14" x14ac:dyDescent="0.2"/>
    <row r="96" s="180" customFormat="1" ht="14" x14ac:dyDescent="0.2"/>
    <row r="97" s="180" customFormat="1" ht="14" x14ac:dyDescent="0.2"/>
    <row r="98" s="180" customFormat="1" ht="14" x14ac:dyDescent="0.2"/>
    <row r="99" s="180" customFormat="1" ht="14" x14ac:dyDescent="0.2"/>
    <row r="100" s="180" customFormat="1" ht="14" x14ac:dyDescent="0.2"/>
    <row r="101" s="180" customFormat="1" ht="14" x14ac:dyDescent="0.2"/>
    <row r="102" s="180" customFormat="1" ht="14" x14ac:dyDescent="0.2"/>
    <row r="103" s="180" customFormat="1" ht="14" x14ac:dyDescent="0.2"/>
    <row r="104" s="180" customFormat="1" ht="14" x14ac:dyDescent="0.2"/>
    <row r="105" s="180" customFormat="1" ht="14" x14ac:dyDescent="0.2"/>
    <row r="106" s="180" customFormat="1" ht="14" x14ac:dyDescent="0.2"/>
    <row r="107" s="180" customFormat="1" ht="14" x14ac:dyDescent="0.2"/>
    <row r="108" s="180" customFormat="1" ht="14" x14ac:dyDescent="0.2"/>
    <row r="109" s="180" customFormat="1" ht="14" x14ac:dyDescent="0.2"/>
    <row r="110" s="180" customFormat="1" ht="14" x14ac:dyDescent="0.2"/>
    <row r="111" s="180" customFormat="1" ht="14" x14ac:dyDescent="0.2"/>
    <row r="112" s="180" customFormat="1" ht="14" x14ac:dyDescent="0.2"/>
    <row r="113" s="180" customFormat="1" ht="14" x14ac:dyDescent="0.2"/>
    <row r="114" s="180" customFormat="1" ht="14" x14ac:dyDescent="0.2"/>
    <row r="115" s="180" customFormat="1" ht="14" x14ac:dyDescent="0.2"/>
    <row r="116" s="180" customFormat="1" ht="14" x14ac:dyDescent="0.2"/>
    <row r="117" s="180" customFormat="1" ht="14" x14ac:dyDescent="0.2"/>
    <row r="118" s="180" customFormat="1" ht="14" x14ac:dyDescent="0.2"/>
    <row r="119" s="180" customFormat="1" ht="14" x14ac:dyDescent="0.2"/>
    <row r="120" s="180" customFormat="1" ht="14" x14ac:dyDescent="0.2"/>
    <row r="121" s="180" customFormat="1" ht="14" x14ac:dyDescent="0.2"/>
    <row r="122" s="180" customFormat="1" ht="14" x14ac:dyDescent="0.2"/>
    <row r="123" s="180" customFormat="1" ht="14" x14ac:dyDescent="0.2"/>
    <row r="124" s="180" customFormat="1" ht="14" x14ac:dyDescent="0.2"/>
    <row r="125" s="180" customFormat="1" ht="14" x14ac:dyDescent="0.2"/>
    <row r="126" s="180" customFormat="1" ht="14" x14ac:dyDescent="0.2"/>
    <row r="127" s="180" customFormat="1" ht="14" x14ac:dyDescent="0.2"/>
    <row r="128" s="180" customFormat="1" ht="14" x14ac:dyDescent="0.2"/>
    <row r="129" s="180" customFormat="1" ht="14" x14ac:dyDescent="0.2"/>
    <row r="130" s="180" customFormat="1" ht="14" x14ac:dyDescent="0.2"/>
    <row r="131" s="180" customFormat="1" ht="14" x14ac:dyDescent="0.2"/>
    <row r="132" s="180" customFormat="1" ht="14" x14ac:dyDescent="0.2"/>
    <row r="133" s="180" customFormat="1" ht="14" x14ac:dyDescent="0.2"/>
    <row r="134" s="180" customFormat="1" ht="14" x14ac:dyDescent="0.2"/>
    <row r="135" s="180" customFormat="1" ht="14" x14ac:dyDescent="0.2"/>
    <row r="136" s="180" customFormat="1" ht="14" x14ac:dyDescent="0.2"/>
    <row r="137" s="180" customFormat="1" ht="14" x14ac:dyDescent="0.2"/>
    <row r="138" s="180" customFormat="1" ht="14" x14ac:dyDescent="0.2"/>
    <row r="139" s="180" customFormat="1" ht="14" x14ac:dyDescent="0.2"/>
    <row r="140" s="180" customFormat="1" ht="14" x14ac:dyDescent="0.2"/>
    <row r="141" s="180" customFormat="1" ht="14" x14ac:dyDescent="0.2"/>
    <row r="142" s="180" customFormat="1" ht="14" x14ac:dyDescent="0.2"/>
    <row r="143" s="180" customFormat="1" ht="14" x14ac:dyDescent="0.2"/>
    <row r="144" s="180" customFormat="1" ht="14" x14ac:dyDescent="0.2"/>
    <row r="145" s="180" customFormat="1" ht="14" x14ac:dyDescent="0.2"/>
    <row r="146" s="180" customFormat="1" ht="14" x14ac:dyDescent="0.2"/>
    <row r="147" s="180" customFormat="1" ht="14" x14ac:dyDescent="0.2"/>
    <row r="148" s="180" customFormat="1" ht="14" x14ac:dyDescent="0.2"/>
    <row r="149" s="180" customFormat="1" ht="14" x14ac:dyDescent="0.2"/>
    <row r="150" s="180" customFormat="1" ht="14" x14ac:dyDescent="0.2"/>
    <row r="151" s="180" customFormat="1" ht="14" x14ac:dyDescent="0.2"/>
    <row r="152" s="180" customFormat="1" ht="14" x14ac:dyDescent="0.2"/>
    <row r="153" s="180" customFormat="1" ht="14" x14ac:dyDescent="0.2"/>
    <row r="154" s="180" customFormat="1" ht="14" x14ac:dyDescent="0.2"/>
    <row r="155" s="180" customFormat="1" ht="14" x14ac:dyDescent="0.2"/>
    <row r="156" s="180" customFormat="1" ht="14" x14ac:dyDescent="0.2"/>
    <row r="157" s="180" customFormat="1" ht="14" x14ac:dyDescent="0.2"/>
    <row r="158" s="180" customFormat="1" ht="14" x14ac:dyDescent="0.2"/>
    <row r="159" s="180" customFormat="1" ht="14" x14ac:dyDescent="0.2"/>
    <row r="160" s="180" customFormat="1" ht="14" x14ac:dyDescent="0.2"/>
    <row r="161" s="180" customFormat="1" ht="14" x14ac:dyDescent="0.2"/>
    <row r="162" s="180" customFormat="1" ht="14" x14ac:dyDescent="0.2"/>
    <row r="163" s="180" customFormat="1" ht="14" x14ac:dyDescent="0.2"/>
    <row r="164" s="180" customFormat="1" ht="14" x14ac:dyDescent="0.2"/>
    <row r="165" s="180" customFormat="1" ht="14" x14ac:dyDescent="0.2"/>
    <row r="166" s="180" customFormat="1" ht="14" x14ac:dyDescent="0.2"/>
    <row r="167" s="180" customFormat="1" ht="14" x14ac:dyDescent="0.2"/>
    <row r="168" s="180" customFormat="1" ht="14" x14ac:dyDescent="0.2"/>
    <row r="169" s="180" customFormat="1" ht="14" x14ac:dyDescent="0.2"/>
    <row r="170" s="180" customFormat="1" ht="14" x14ac:dyDescent="0.2"/>
    <row r="171" s="180" customFormat="1" ht="14" x14ac:dyDescent="0.2"/>
    <row r="172" s="180" customFormat="1" ht="14" x14ac:dyDescent="0.2"/>
    <row r="173" s="180" customFormat="1" ht="14" x14ac:dyDescent="0.2"/>
    <row r="174" s="180" customFormat="1" ht="14" x14ac:dyDescent="0.2"/>
    <row r="175" s="180" customFormat="1" ht="14" x14ac:dyDescent="0.2"/>
    <row r="176" s="180" customFormat="1" ht="14" x14ac:dyDescent="0.2"/>
    <row r="177" s="180" customFormat="1" ht="14" x14ac:dyDescent="0.2"/>
    <row r="178" s="180" customFormat="1" ht="14" x14ac:dyDescent="0.2"/>
    <row r="179" s="180" customFormat="1" ht="14" x14ac:dyDescent="0.2"/>
    <row r="180" s="180" customFormat="1" ht="14" x14ac:dyDescent="0.2"/>
    <row r="181" s="180" customFormat="1" ht="14" x14ac:dyDescent="0.2"/>
    <row r="182" s="180" customFormat="1" ht="14" x14ac:dyDescent="0.2"/>
    <row r="183" s="180" customFormat="1" ht="14" x14ac:dyDescent="0.2"/>
    <row r="184" s="180" customFormat="1" ht="14" x14ac:dyDescent="0.2"/>
    <row r="185" s="180" customFormat="1" ht="14" x14ac:dyDescent="0.2"/>
    <row r="186" s="180" customFormat="1" ht="14" x14ac:dyDescent="0.2"/>
    <row r="187" s="180" customFormat="1" ht="14" x14ac:dyDescent="0.2"/>
    <row r="188" s="180" customFormat="1" ht="14" x14ac:dyDescent="0.2"/>
    <row r="189" s="180" customFormat="1" ht="14" x14ac:dyDescent="0.2"/>
    <row r="190" s="180" customFormat="1" ht="14" x14ac:dyDescent="0.2"/>
    <row r="191" s="180" customFormat="1" ht="14" x14ac:dyDescent="0.2"/>
    <row r="192" s="180" customFormat="1" ht="14" x14ac:dyDescent="0.2"/>
    <row r="193" s="180" customFormat="1" ht="14" x14ac:dyDescent="0.2"/>
    <row r="194" s="180" customFormat="1" ht="14" x14ac:dyDescent="0.2"/>
    <row r="195" s="180" customFormat="1" ht="14" x14ac:dyDescent="0.2"/>
    <row r="196" s="180" customFormat="1" ht="14" x14ac:dyDescent="0.2"/>
    <row r="197" s="180" customFormat="1" ht="14" x14ac:dyDescent="0.2"/>
    <row r="198" s="180" customFormat="1" ht="14" x14ac:dyDescent="0.2"/>
    <row r="199" s="180" customFormat="1" ht="14" x14ac:dyDescent="0.2"/>
    <row r="200" s="180" customFormat="1" ht="14" x14ac:dyDescent="0.2"/>
    <row r="201" s="180" customFormat="1" ht="14" x14ac:dyDescent="0.2"/>
    <row r="202" s="180" customFormat="1" ht="14" x14ac:dyDescent="0.2"/>
    <row r="203" s="180" customFormat="1" ht="14" x14ac:dyDescent="0.2"/>
    <row r="204" s="180" customFormat="1" ht="14" x14ac:dyDescent="0.2"/>
    <row r="205" s="180" customFormat="1" ht="14" x14ac:dyDescent="0.2"/>
    <row r="206" s="180" customFormat="1" ht="14" x14ac:dyDescent="0.2"/>
    <row r="207" s="180" customFormat="1" ht="14" x14ac:dyDescent="0.2"/>
    <row r="208" s="180" customFormat="1" ht="14" x14ac:dyDescent="0.2"/>
    <row r="209" s="180" customFormat="1" ht="14" x14ac:dyDescent="0.2"/>
    <row r="210" s="180" customFormat="1" ht="14" x14ac:dyDescent="0.2"/>
    <row r="211" s="180" customFormat="1" ht="14" x14ac:dyDescent="0.2"/>
    <row r="212" s="180" customFormat="1" ht="14" x14ac:dyDescent="0.2"/>
    <row r="213" s="180" customFormat="1" ht="14" x14ac:dyDescent="0.2"/>
    <row r="214" s="180" customFormat="1" ht="14" x14ac:dyDescent="0.2"/>
    <row r="215" s="180" customFormat="1" ht="14" x14ac:dyDescent="0.2"/>
    <row r="216" s="180" customFormat="1" ht="14" x14ac:dyDescent="0.2"/>
    <row r="217" s="180" customFormat="1" ht="14" x14ac:dyDescent="0.2"/>
    <row r="218" s="180" customFormat="1" ht="14" x14ac:dyDescent="0.2"/>
    <row r="219" s="180" customFormat="1" ht="14" x14ac:dyDescent="0.2"/>
    <row r="220" s="180" customFormat="1" ht="14" x14ac:dyDescent="0.2"/>
    <row r="221" s="180" customFormat="1" ht="14" x14ac:dyDescent="0.2"/>
    <row r="222" s="180" customFormat="1" ht="14" x14ac:dyDescent="0.2"/>
    <row r="223" s="180" customFormat="1" ht="14" x14ac:dyDescent="0.2"/>
    <row r="224" s="180" customFormat="1" ht="14" x14ac:dyDescent="0.2"/>
    <row r="225" s="180" customFormat="1" ht="14" x14ac:dyDescent="0.2"/>
    <row r="226" s="180" customFormat="1" ht="14" x14ac:dyDescent="0.2"/>
    <row r="227" s="180" customFormat="1" ht="14" x14ac:dyDescent="0.2"/>
    <row r="228" s="180" customFormat="1" ht="14" x14ac:dyDescent="0.2"/>
    <row r="229" s="12" customFormat="1" ht="14" x14ac:dyDescent="0.2"/>
    <row r="230" s="12" customFormat="1" ht="14" x14ac:dyDescent="0.2"/>
    <row r="231" s="12" customFormat="1" ht="14" x14ac:dyDescent="0.2"/>
    <row r="232" s="12" customFormat="1" ht="14" x14ac:dyDescent="0.2"/>
    <row r="233" s="12" customFormat="1" ht="14" x14ac:dyDescent="0.2"/>
    <row r="234" s="12" customFormat="1" ht="14" x14ac:dyDescent="0.2"/>
    <row r="235" s="12" customFormat="1" ht="14" x14ac:dyDescent="0.2"/>
    <row r="236" s="12" customFormat="1" ht="14" x14ac:dyDescent="0.2"/>
    <row r="237" s="12" customFormat="1" ht="14" x14ac:dyDescent="0.2"/>
    <row r="238" s="12" customFormat="1" ht="14" x14ac:dyDescent="0.2"/>
  </sheetData>
  <sheetProtection algorithmName="SHA-512" hashValue="ffK3zrE77U81iT8xXqc5bUN20skRNuaZHqXr9GsvJxo2J1mul2QEB7+b08BINTLL1cgfirhTpmoXN/QEyx2v2Q==" saltValue="AJScPQ6ledznYLLEWQffgw==" spinCount="100000" sheet="1" objects="1" scenarios="1"/>
  <mergeCells count="12">
    <mergeCell ref="L4:M4"/>
    <mergeCell ref="A4:A5"/>
    <mergeCell ref="N4:O4"/>
    <mergeCell ref="H4:I4"/>
    <mergeCell ref="J4:K4"/>
    <mergeCell ref="B4:C4"/>
    <mergeCell ref="F4:G4"/>
    <mergeCell ref="G1:G2"/>
    <mergeCell ref="A1:D1"/>
    <mergeCell ref="A2:D2"/>
    <mergeCell ref="E1:F2"/>
    <mergeCell ref="D4:E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enableFormatConditionsCalculation="0">
    <tabColor rgb="FFFFC000"/>
  </sheetPr>
  <dimension ref="A1:B10"/>
  <sheetViews>
    <sheetView workbookViewId="0">
      <selection activeCell="B13" sqref="B13"/>
    </sheetView>
  </sheetViews>
  <sheetFormatPr baseColWidth="10" defaultColWidth="8.83203125" defaultRowHeight="15" x14ac:dyDescent="0.2"/>
  <cols>
    <col min="2" max="2" width="74" bestFit="1" customWidth="1"/>
  </cols>
  <sheetData>
    <row r="1" spans="1:2" x14ac:dyDescent="0.2">
      <c r="A1" t="s">
        <v>421</v>
      </c>
    </row>
    <row r="3" spans="1:2" x14ac:dyDescent="0.2">
      <c r="A3" s="77" t="s">
        <v>423</v>
      </c>
      <c r="B3" s="81" t="s">
        <v>422</v>
      </c>
    </row>
    <row r="4" spans="1:2" x14ac:dyDescent="0.2">
      <c r="A4" s="78" t="s">
        <v>427</v>
      </c>
      <c r="B4" s="82" t="s">
        <v>424</v>
      </c>
    </row>
    <row r="5" spans="1:2" x14ac:dyDescent="0.2">
      <c r="A5" s="79" t="s">
        <v>426</v>
      </c>
      <c r="B5" s="83" t="s">
        <v>445</v>
      </c>
    </row>
    <row r="6" spans="1:2" x14ac:dyDescent="0.2">
      <c r="A6" s="79" t="s">
        <v>426</v>
      </c>
      <c r="B6" s="83" t="s">
        <v>425</v>
      </c>
    </row>
    <row r="7" spans="1:2" x14ac:dyDescent="0.2">
      <c r="A7" s="79" t="s">
        <v>428</v>
      </c>
      <c r="B7" s="83" t="s">
        <v>430</v>
      </c>
    </row>
    <row r="8" spans="1:2" x14ac:dyDescent="0.2">
      <c r="A8" s="80" t="s">
        <v>428</v>
      </c>
      <c r="B8" s="84" t="s">
        <v>429</v>
      </c>
    </row>
    <row r="9" spans="1:2" x14ac:dyDescent="0.2">
      <c r="A9" s="36"/>
    </row>
    <row r="10" spans="1:2" x14ac:dyDescent="0.2">
      <c r="A10" s="36"/>
    </row>
  </sheetData>
  <customSheetViews>
    <customSheetView guid="{A09E5DD0-AC96-4D53-94A2-26B4313321AF}" state="hidden">
      <selection activeCell="B13" sqref="B1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T27"/>
  <sheetViews>
    <sheetView workbookViewId="0">
      <selection activeCell="T2" sqref="O2:T2"/>
    </sheetView>
  </sheetViews>
  <sheetFormatPr baseColWidth="10" defaultColWidth="8.83203125" defaultRowHeight="12" x14ac:dyDescent="0.2"/>
  <cols>
    <col min="1" max="1" width="21.83203125" style="142" customWidth="1"/>
    <col min="2" max="2" width="2" style="142" customWidth="1"/>
    <col min="3" max="3" width="21.83203125" style="142" customWidth="1"/>
    <col min="4" max="4" width="2" style="142" customWidth="1"/>
    <col min="5" max="5" width="21.83203125" style="142" customWidth="1"/>
    <col min="6" max="6" width="2" style="142" customWidth="1"/>
    <col min="7" max="7" width="21.83203125" style="142" customWidth="1"/>
    <col min="8" max="8" width="2" style="142" customWidth="1"/>
    <col min="9" max="9" width="21.83203125" style="142" customWidth="1"/>
    <col min="10" max="10" width="2" style="142" customWidth="1"/>
    <col min="11" max="11" width="21.83203125" style="142" customWidth="1"/>
    <col min="12" max="12" width="2" style="142" customWidth="1"/>
    <col min="13" max="13" width="21.83203125" style="142" customWidth="1"/>
    <col min="14" max="14" width="2" style="142" customWidth="1"/>
    <col min="15" max="20" width="3.1640625" style="142" customWidth="1"/>
    <col min="21" max="16384" width="8.83203125" style="142"/>
  </cols>
  <sheetData>
    <row r="1" spans="1:20" ht="15" customHeight="1" x14ac:dyDescent="0.2">
      <c r="A1" s="323" t="s">
        <v>27</v>
      </c>
      <c r="C1" s="323" t="s">
        <v>28</v>
      </c>
      <c r="E1" s="323" t="s">
        <v>29</v>
      </c>
      <c r="G1" s="323" t="s">
        <v>30</v>
      </c>
      <c r="I1" s="323" t="s">
        <v>31</v>
      </c>
      <c r="K1" s="323" t="s">
        <v>32</v>
      </c>
      <c r="M1" s="323" t="s">
        <v>453</v>
      </c>
      <c r="O1" s="324" t="s">
        <v>454</v>
      </c>
      <c r="P1" s="324"/>
      <c r="Q1" s="324"/>
      <c r="R1" s="324"/>
      <c r="S1" s="324"/>
      <c r="T1" s="324"/>
    </row>
    <row r="2" spans="1:20" s="143" customFormat="1" x14ac:dyDescent="0.2">
      <c r="A2" s="323"/>
      <c r="C2" s="323"/>
      <c r="E2" s="323"/>
      <c r="G2" s="323"/>
      <c r="I2" s="323"/>
      <c r="K2" s="323"/>
      <c r="M2" s="323"/>
      <c r="O2" s="144">
        <v>0</v>
      </c>
      <c r="P2" s="145">
        <v>1</v>
      </c>
      <c r="Q2" s="146">
        <v>2</v>
      </c>
      <c r="R2" s="147">
        <v>3</v>
      </c>
      <c r="S2" s="148">
        <v>4</v>
      </c>
      <c r="T2" s="149">
        <v>5</v>
      </c>
    </row>
    <row r="3" spans="1:20" ht="60" x14ac:dyDescent="0.2">
      <c r="A3" s="150" t="s">
        <v>324</v>
      </c>
      <c r="B3" s="151"/>
      <c r="C3" s="152" t="s">
        <v>337</v>
      </c>
      <c r="D3" s="151"/>
      <c r="E3" s="150" t="s">
        <v>326</v>
      </c>
      <c r="F3" s="151"/>
      <c r="G3" s="152" t="s">
        <v>342</v>
      </c>
      <c r="H3" s="151"/>
      <c r="I3" s="152" t="s">
        <v>349</v>
      </c>
      <c r="J3" s="151"/>
      <c r="K3" s="152" t="s">
        <v>17</v>
      </c>
      <c r="L3" s="151"/>
      <c r="M3" s="150" t="s">
        <v>330</v>
      </c>
      <c r="N3" s="153"/>
    </row>
    <row r="4" spans="1:20" ht="72" x14ac:dyDescent="0.2">
      <c r="A4" s="150" t="s">
        <v>325</v>
      </c>
      <c r="B4" s="151"/>
      <c r="C4" s="152" t="s">
        <v>338</v>
      </c>
      <c r="D4" s="151"/>
      <c r="E4" s="150" t="s">
        <v>328</v>
      </c>
      <c r="F4" s="151"/>
      <c r="G4" s="152" t="s">
        <v>343</v>
      </c>
      <c r="H4" s="153"/>
      <c r="I4" s="152" t="s">
        <v>350</v>
      </c>
      <c r="J4" s="151"/>
      <c r="K4" s="152" t="s">
        <v>348</v>
      </c>
      <c r="L4" s="151"/>
      <c r="M4" s="152" t="s">
        <v>18</v>
      </c>
      <c r="N4" s="151"/>
    </row>
    <row r="5" spans="1:20" ht="60" x14ac:dyDescent="0.2">
      <c r="A5" s="150" t="s">
        <v>329</v>
      </c>
      <c r="B5" s="151"/>
      <c r="C5" s="152" t="s">
        <v>339</v>
      </c>
      <c r="D5" s="151"/>
      <c r="E5" s="150" t="s">
        <v>327</v>
      </c>
      <c r="F5" s="151"/>
      <c r="G5" s="152" t="s">
        <v>344</v>
      </c>
      <c r="H5" s="153"/>
      <c r="I5" s="152" t="s">
        <v>346</v>
      </c>
      <c r="J5" s="153"/>
      <c r="K5" s="154" t="s">
        <v>368</v>
      </c>
      <c r="L5" s="151"/>
      <c r="M5" s="152" t="s">
        <v>351</v>
      </c>
      <c r="N5" s="151"/>
    </row>
    <row r="6" spans="1:20" ht="60" x14ac:dyDescent="0.2">
      <c r="A6" s="152" t="s">
        <v>40</v>
      </c>
      <c r="B6" s="151"/>
      <c r="C6" s="152" t="s">
        <v>340</v>
      </c>
      <c r="D6" s="151"/>
      <c r="E6" s="152" t="s">
        <v>417</v>
      </c>
      <c r="F6" s="151"/>
      <c r="G6" s="152" t="s">
        <v>416</v>
      </c>
      <c r="H6" s="153"/>
      <c r="I6" s="152" t="s">
        <v>347</v>
      </c>
      <c r="J6" s="153"/>
      <c r="K6" s="154" t="s">
        <v>369</v>
      </c>
      <c r="L6" s="151"/>
      <c r="M6" s="152" t="s">
        <v>352</v>
      </c>
      <c r="N6" s="151"/>
    </row>
    <row r="7" spans="1:20" ht="60" x14ac:dyDescent="0.2">
      <c r="A7" s="152" t="s">
        <v>41</v>
      </c>
      <c r="B7" s="151"/>
      <c r="C7" s="152" t="s">
        <v>341</v>
      </c>
      <c r="D7" s="151"/>
      <c r="E7" s="154" t="s">
        <v>362</v>
      </c>
      <c r="F7" s="151"/>
      <c r="G7" s="152" t="s">
        <v>345</v>
      </c>
      <c r="H7" s="151"/>
      <c r="I7" s="152" t="s">
        <v>348</v>
      </c>
      <c r="J7" s="153"/>
      <c r="K7" s="155" t="s">
        <v>405</v>
      </c>
      <c r="L7" s="151"/>
      <c r="M7" s="152" t="s">
        <v>353</v>
      </c>
      <c r="N7" s="151"/>
    </row>
    <row r="8" spans="1:20" ht="48" x14ac:dyDescent="0.2">
      <c r="A8" s="152" t="s">
        <v>331</v>
      </c>
      <c r="B8" s="151"/>
      <c r="C8" s="152" t="s">
        <v>17</v>
      </c>
      <c r="D8" s="151"/>
      <c r="E8" s="154" t="s">
        <v>361</v>
      </c>
      <c r="F8" s="151"/>
      <c r="G8" s="154" t="s">
        <v>360</v>
      </c>
      <c r="H8" s="151"/>
      <c r="I8" s="154" t="s">
        <v>363</v>
      </c>
      <c r="J8" s="151"/>
      <c r="M8" s="152" t="s">
        <v>19</v>
      </c>
      <c r="N8" s="151"/>
    </row>
    <row r="9" spans="1:20" ht="48" x14ac:dyDescent="0.2">
      <c r="A9" s="152" t="s">
        <v>332</v>
      </c>
      <c r="B9" s="151"/>
      <c r="C9" s="154" t="s">
        <v>357</v>
      </c>
      <c r="D9" s="151"/>
      <c r="E9" s="156" t="s">
        <v>376</v>
      </c>
      <c r="F9" s="151"/>
      <c r="G9" s="154" t="s">
        <v>370</v>
      </c>
      <c r="H9" s="153"/>
      <c r="I9" s="154" t="s">
        <v>365</v>
      </c>
      <c r="J9" s="151"/>
      <c r="M9" s="154" t="s">
        <v>20</v>
      </c>
      <c r="N9" s="151"/>
    </row>
    <row r="10" spans="1:20" ht="72" x14ac:dyDescent="0.2">
      <c r="A10" s="152" t="s">
        <v>333</v>
      </c>
      <c r="B10" s="151"/>
      <c r="C10" s="154" t="s">
        <v>358</v>
      </c>
      <c r="D10" s="151"/>
      <c r="E10" s="156" t="s">
        <v>377</v>
      </c>
      <c r="F10" s="151"/>
      <c r="G10" s="154" t="s">
        <v>368</v>
      </c>
      <c r="H10" s="153"/>
      <c r="I10" s="154" t="s">
        <v>364</v>
      </c>
      <c r="J10" s="153"/>
      <c r="M10" s="154" t="s">
        <v>375</v>
      </c>
      <c r="N10" s="151"/>
    </row>
    <row r="11" spans="1:20" ht="84" x14ac:dyDescent="0.2">
      <c r="A11" s="152" t="s">
        <v>334</v>
      </c>
      <c r="B11" s="151"/>
      <c r="C11" s="154" t="s">
        <v>359</v>
      </c>
      <c r="D11" s="151"/>
      <c r="E11" s="157" t="s">
        <v>394</v>
      </c>
      <c r="F11" s="151"/>
      <c r="G11" s="154" t="s">
        <v>371</v>
      </c>
      <c r="H11" s="153"/>
      <c r="I11" s="154" t="s">
        <v>11</v>
      </c>
      <c r="J11" s="151"/>
      <c r="M11" s="154" t="s">
        <v>373</v>
      </c>
      <c r="N11" s="151"/>
    </row>
    <row r="12" spans="1:20" ht="60" x14ac:dyDescent="0.2">
      <c r="A12" s="152" t="s">
        <v>335</v>
      </c>
      <c r="B12" s="151"/>
      <c r="C12" s="154" t="s">
        <v>360</v>
      </c>
      <c r="D12" s="151"/>
      <c r="E12" s="157" t="s">
        <v>396</v>
      </c>
      <c r="F12" s="151"/>
      <c r="G12" s="154" t="s">
        <v>372</v>
      </c>
      <c r="H12" s="151"/>
      <c r="I12" s="154" t="s">
        <v>12</v>
      </c>
      <c r="J12" s="151"/>
      <c r="M12" s="154" t="s">
        <v>374</v>
      </c>
      <c r="N12" s="151"/>
    </row>
    <row r="13" spans="1:20" ht="48" x14ac:dyDescent="0.2">
      <c r="A13" s="152" t="s">
        <v>336</v>
      </c>
      <c r="B13" s="151"/>
      <c r="C13" s="156" t="s">
        <v>378</v>
      </c>
      <c r="D13" s="151"/>
      <c r="E13" s="155" t="s">
        <v>404</v>
      </c>
      <c r="F13" s="151"/>
      <c r="G13" s="156" t="s">
        <v>392</v>
      </c>
      <c r="H13" s="153"/>
      <c r="I13" s="154" t="s">
        <v>366</v>
      </c>
      <c r="J13" s="153"/>
      <c r="M13" s="156" t="s">
        <v>393</v>
      </c>
      <c r="N13" s="151"/>
    </row>
    <row r="14" spans="1:20" ht="48" x14ac:dyDescent="0.2">
      <c r="A14" s="154" t="s">
        <v>354</v>
      </c>
      <c r="B14" s="151"/>
      <c r="C14" s="156" t="s">
        <v>379</v>
      </c>
      <c r="D14" s="151"/>
      <c r="G14" s="156" t="s">
        <v>389</v>
      </c>
      <c r="H14" s="153"/>
      <c r="I14" s="154" t="s">
        <v>367</v>
      </c>
      <c r="J14" s="153"/>
      <c r="M14" s="157" t="s">
        <v>21</v>
      </c>
      <c r="N14" s="151"/>
    </row>
    <row r="15" spans="1:20" ht="60" x14ac:dyDescent="0.2">
      <c r="A15" s="154" t="s">
        <v>355</v>
      </c>
      <c r="B15" s="151"/>
      <c r="C15" s="156" t="s">
        <v>380</v>
      </c>
      <c r="D15" s="151"/>
      <c r="G15" s="156" t="s">
        <v>390</v>
      </c>
      <c r="H15" s="153"/>
      <c r="I15" s="156" t="s">
        <v>383</v>
      </c>
      <c r="J15" s="153"/>
    </row>
    <row r="16" spans="1:20" ht="60" x14ac:dyDescent="0.2">
      <c r="A16" s="154" t="s">
        <v>356</v>
      </c>
      <c r="B16" s="151"/>
      <c r="C16" s="156" t="s">
        <v>381</v>
      </c>
      <c r="D16" s="151"/>
      <c r="G16" s="156" t="s">
        <v>391</v>
      </c>
      <c r="H16" s="153"/>
      <c r="I16" s="156" t="s">
        <v>387</v>
      </c>
      <c r="J16" s="151"/>
    </row>
    <row r="17" spans="1:10" ht="48" x14ac:dyDescent="0.2">
      <c r="A17" s="157" t="s">
        <v>401</v>
      </c>
      <c r="B17" s="151"/>
      <c r="C17" s="156" t="s">
        <v>382</v>
      </c>
      <c r="D17" s="151"/>
      <c r="G17" s="157" t="s">
        <v>401</v>
      </c>
      <c r="H17" s="153"/>
      <c r="I17" s="156" t="s">
        <v>388</v>
      </c>
      <c r="J17" s="151"/>
    </row>
    <row r="18" spans="1:10" ht="60" x14ac:dyDescent="0.2">
      <c r="C18" s="157" t="s">
        <v>395</v>
      </c>
      <c r="D18" s="151"/>
      <c r="G18" s="157" t="s">
        <v>402</v>
      </c>
      <c r="H18" s="153"/>
      <c r="I18" s="156" t="s">
        <v>384</v>
      </c>
      <c r="J18" s="153"/>
    </row>
    <row r="19" spans="1:10" ht="60" x14ac:dyDescent="0.2">
      <c r="C19" s="157" t="s">
        <v>396</v>
      </c>
      <c r="D19" s="151"/>
      <c r="G19" s="155" t="s">
        <v>405</v>
      </c>
      <c r="H19" s="153"/>
      <c r="I19" s="156" t="s">
        <v>385</v>
      </c>
      <c r="J19" s="151"/>
    </row>
    <row r="20" spans="1:10" ht="48" x14ac:dyDescent="0.2">
      <c r="C20" s="155" t="s">
        <v>403</v>
      </c>
      <c r="D20" s="151"/>
      <c r="I20" s="156" t="s">
        <v>386</v>
      </c>
      <c r="J20" s="151"/>
    </row>
    <row r="21" spans="1:10" ht="60" x14ac:dyDescent="0.2">
      <c r="I21" s="157" t="s">
        <v>397</v>
      </c>
      <c r="J21" s="151"/>
    </row>
    <row r="22" spans="1:10" ht="60" x14ac:dyDescent="0.2">
      <c r="I22" s="157" t="s">
        <v>398</v>
      </c>
      <c r="J22" s="151"/>
    </row>
    <row r="23" spans="1:10" ht="60" x14ac:dyDescent="0.2">
      <c r="I23" s="157" t="s">
        <v>399</v>
      </c>
      <c r="J23" s="151"/>
    </row>
    <row r="24" spans="1:10" ht="60" x14ac:dyDescent="0.2">
      <c r="I24" s="157" t="s">
        <v>400</v>
      </c>
      <c r="J24" s="151"/>
    </row>
    <row r="25" spans="1:10" ht="36" x14ac:dyDescent="0.2">
      <c r="I25" s="155" t="s">
        <v>407</v>
      </c>
      <c r="J25" s="153"/>
    </row>
    <row r="26" spans="1:10" ht="36" x14ac:dyDescent="0.2">
      <c r="I26" s="155" t="s">
        <v>406</v>
      </c>
      <c r="J26" s="153"/>
    </row>
    <row r="27" spans="1:10" ht="24" x14ac:dyDescent="0.2">
      <c r="I27" s="155" t="s">
        <v>13</v>
      </c>
      <c r="J27" s="151"/>
    </row>
  </sheetData>
  <mergeCells count="8">
    <mergeCell ref="M1:M2"/>
    <mergeCell ref="O1:T1"/>
    <mergeCell ref="A1:A2"/>
    <mergeCell ref="C1:C2"/>
    <mergeCell ref="E1:E2"/>
    <mergeCell ref="G1:G2"/>
    <mergeCell ref="I1:I2"/>
    <mergeCell ref="K1:K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3:G18"/>
  <sheetViews>
    <sheetView showGridLines="0" workbookViewId="0">
      <selection activeCell="F13" sqref="F13"/>
    </sheetView>
  </sheetViews>
  <sheetFormatPr baseColWidth="10" defaultColWidth="8.6640625" defaultRowHeight="15" x14ac:dyDescent="0.2"/>
  <cols>
    <col min="2" max="2" width="21.6640625" customWidth="1"/>
    <col min="3" max="3" width="3.1640625" style="29" customWidth="1"/>
    <col min="4" max="4" width="7.5" style="29" customWidth="1"/>
    <col min="5" max="5" width="9.5" customWidth="1"/>
    <col min="6" max="6" width="41" customWidth="1"/>
  </cols>
  <sheetData>
    <row r="3" spans="2:7" ht="26.25" customHeight="1" x14ac:dyDescent="0.2">
      <c r="C3" s="331" t="s">
        <v>458</v>
      </c>
      <c r="D3" s="332"/>
      <c r="E3" s="325" t="s">
        <v>244</v>
      </c>
      <c r="F3" s="326"/>
      <c r="G3" s="35" t="s">
        <v>316</v>
      </c>
    </row>
    <row r="5" spans="2:7" ht="26.25" customHeight="1" x14ac:dyDescent="0.2">
      <c r="C5" s="329" t="s">
        <v>459</v>
      </c>
      <c r="D5" s="329"/>
      <c r="E5" s="330"/>
      <c r="F5" s="272"/>
    </row>
    <row r="6" spans="2:7" ht="26.25" customHeight="1" x14ac:dyDescent="0.2">
      <c r="B6" s="327" t="s">
        <v>456</v>
      </c>
      <c r="D6" s="329" t="s">
        <v>460</v>
      </c>
      <c r="E6" s="330"/>
      <c r="F6" s="272"/>
    </row>
    <row r="7" spans="2:7" ht="26.25" customHeight="1" x14ac:dyDescent="0.2">
      <c r="B7" s="327"/>
      <c r="D7" s="329" t="s">
        <v>461</v>
      </c>
      <c r="E7" s="330"/>
      <c r="F7" s="272"/>
    </row>
    <row r="8" spans="2:7" ht="26.25" customHeight="1" x14ac:dyDescent="0.2">
      <c r="C8" s="158"/>
      <c r="D8" s="158" t="s">
        <v>462</v>
      </c>
      <c r="E8" s="160"/>
      <c r="F8" s="297"/>
      <c r="G8" s="35" t="s">
        <v>591</v>
      </c>
    </row>
    <row r="9" spans="2:7" x14ac:dyDescent="0.2">
      <c r="E9" s="30"/>
      <c r="F9" s="46"/>
    </row>
    <row r="10" spans="2:7" ht="26.25" customHeight="1" x14ac:dyDescent="0.2">
      <c r="C10" s="329" t="s">
        <v>459</v>
      </c>
      <c r="D10" s="329"/>
      <c r="E10" s="330"/>
      <c r="F10" s="271" t="s">
        <v>669</v>
      </c>
      <c r="G10" s="273"/>
    </row>
    <row r="11" spans="2:7" ht="26.25" customHeight="1" x14ac:dyDescent="0.2">
      <c r="B11" s="327" t="s">
        <v>457</v>
      </c>
      <c r="C11" s="159"/>
      <c r="D11" s="329" t="s">
        <v>460</v>
      </c>
      <c r="E11" s="330"/>
      <c r="F11" s="271" t="s">
        <v>670</v>
      </c>
    </row>
    <row r="12" spans="2:7" ht="26.25" customHeight="1" x14ac:dyDescent="0.2">
      <c r="B12" s="327"/>
      <c r="C12" s="159"/>
      <c r="D12" s="329" t="s">
        <v>461</v>
      </c>
      <c r="E12" s="330"/>
      <c r="F12" s="271" t="s">
        <v>671</v>
      </c>
    </row>
    <row r="13" spans="2:7" ht="26.25" customHeight="1" x14ac:dyDescent="0.2">
      <c r="C13" s="159"/>
      <c r="D13" s="159" t="s">
        <v>462</v>
      </c>
      <c r="E13" s="160"/>
      <c r="F13" s="282"/>
      <c r="G13" s="35" t="s">
        <v>591</v>
      </c>
    </row>
    <row r="14" spans="2:7" x14ac:dyDescent="0.2">
      <c r="F14" s="283"/>
    </row>
    <row r="15" spans="2:7" ht="26.25" customHeight="1" x14ac:dyDescent="0.2">
      <c r="C15" s="329" t="s">
        <v>459</v>
      </c>
      <c r="D15" s="329"/>
      <c r="E15" s="330"/>
      <c r="F15" s="271"/>
    </row>
    <row r="16" spans="2:7" ht="26.25" customHeight="1" x14ac:dyDescent="0.2">
      <c r="B16" s="328" t="s">
        <v>590</v>
      </c>
      <c r="C16" s="159"/>
      <c r="D16" s="329" t="s">
        <v>460</v>
      </c>
      <c r="E16" s="330"/>
      <c r="F16" s="271"/>
    </row>
    <row r="17" spans="2:7" ht="26.25" customHeight="1" x14ac:dyDescent="0.2">
      <c r="B17" s="328"/>
      <c r="C17" s="159"/>
      <c r="D17" s="329" t="s">
        <v>461</v>
      </c>
      <c r="E17" s="330"/>
      <c r="F17" s="271"/>
    </row>
    <row r="18" spans="2:7" ht="26.25" customHeight="1" x14ac:dyDescent="0.2">
      <c r="C18" s="159"/>
      <c r="D18" s="159" t="s">
        <v>462</v>
      </c>
      <c r="E18" s="160"/>
      <c r="F18" s="282"/>
      <c r="G18" s="35" t="s">
        <v>591</v>
      </c>
    </row>
  </sheetData>
  <sheetProtection algorithmName="SHA-512" hashValue="Xwa+qS73otsiJm3vbSWC0cJn1f+JqaS6z+gw2OE5LkV+xQj93tXOw8VMmR3956jsWUSvqzalteOuVH2BIqrnIg==" saltValue="Lp1VbCkaBtaPatWWltRC1g==" spinCount="100000" sheet="1" objects="1" scenarios="1"/>
  <customSheetViews>
    <customSheetView guid="{A09E5DD0-AC96-4D53-94A2-26B4313321AF}" showGridLines="0">
      <selection activeCell="F17" sqref="F17"/>
      <pageMargins left="0.7" right="0.7" top="0.75" bottom="0.75" header="0.3" footer="0.3"/>
      <pageSetup paperSize="9" orientation="portrait" horizontalDpi="300" verticalDpi="0" copies="0" r:id="rId1"/>
    </customSheetView>
  </customSheetViews>
  <mergeCells count="14">
    <mergeCell ref="E3:F3"/>
    <mergeCell ref="B6:B7"/>
    <mergeCell ref="B11:B12"/>
    <mergeCell ref="B16:B17"/>
    <mergeCell ref="C15:E15"/>
    <mergeCell ref="D16:E16"/>
    <mergeCell ref="D17:E17"/>
    <mergeCell ref="C3:D3"/>
    <mergeCell ref="C5:E5"/>
    <mergeCell ref="D6:E6"/>
    <mergeCell ref="D7:E7"/>
    <mergeCell ref="C10:E10"/>
    <mergeCell ref="D11:E11"/>
    <mergeCell ref="D12:E12"/>
  </mergeCells>
  <dataValidations count="2">
    <dataValidation type="list" sqref="E3">
      <formula1>COUNTRY</formula1>
    </dataValidation>
    <dataValidation type="date" showErrorMessage="1" error="Please enter a valid date" sqref="F13 F18">
      <formula1>41640</formula1>
      <formula2>47847</formula2>
    </dataValidation>
  </dataValidations>
  <pageMargins left="0.7" right="0.7" top="0.75" bottom="0.75" header="0.3" footer="0.3"/>
  <pageSetup paperSize="9" orientation="portrait" horizontalDpi="30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267"/>
  <sheetViews>
    <sheetView topLeftCell="A245" workbookViewId="0">
      <selection activeCell="K5" sqref="K5"/>
    </sheetView>
  </sheetViews>
  <sheetFormatPr baseColWidth="10" defaultColWidth="8.6640625" defaultRowHeight="15" x14ac:dyDescent="0.2"/>
  <cols>
    <col min="1" max="1" width="24.5" bestFit="1" customWidth="1"/>
  </cols>
  <sheetData>
    <row r="1" spans="1:1" x14ac:dyDescent="0.2">
      <c r="A1" t="s">
        <v>45</v>
      </c>
    </row>
    <row r="2" spans="1:1" x14ac:dyDescent="0.2">
      <c r="A2" t="s">
        <v>46</v>
      </c>
    </row>
    <row r="3" spans="1:1" x14ac:dyDescent="0.2">
      <c r="A3" t="s">
        <v>47</v>
      </c>
    </row>
    <row r="4" spans="1:1" x14ac:dyDescent="0.2">
      <c r="A4" t="s">
        <v>48</v>
      </c>
    </row>
    <row r="5" spans="1:1" x14ac:dyDescent="0.2">
      <c r="A5" t="s">
        <v>49</v>
      </c>
    </row>
    <row r="6" spans="1:1" x14ac:dyDescent="0.2">
      <c r="A6" t="s">
        <v>50</v>
      </c>
    </row>
    <row r="7" spans="1:1" x14ac:dyDescent="0.2">
      <c r="A7" t="s">
        <v>51</v>
      </c>
    </row>
    <row r="8" spans="1:1" x14ac:dyDescent="0.2">
      <c r="A8" t="s">
        <v>52</v>
      </c>
    </row>
    <row r="9" spans="1:1" x14ac:dyDescent="0.2">
      <c r="A9" t="s">
        <v>53</v>
      </c>
    </row>
    <row r="10" spans="1:1" x14ac:dyDescent="0.2">
      <c r="A10" t="s">
        <v>54</v>
      </c>
    </row>
    <row r="11" spans="1:1" x14ac:dyDescent="0.2">
      <c r="A11" t="s">
        <v>55</v>
      </c>
    </row>
    <row r="12" spans="1:1" x14ac:dyDescent="0.2">
      <c r="A12" t="s">
        <v>56</v>
      </c>
    </row>
    <row r="13" spans="1:1" x14ac:dyDescent="0.2">
      <c r="A13" t="s">
        <v>57</v>
      </c>
    </row>
    <row r="14" spans="1:1" x14ac:dyDescent="0.2">
      <c r="A14" t="s">
        <v>58</v>
      </c>
    </row>
    <row r="15" spans="1:1" x14ac:dyDescent="0.2">
      <c r="A15" t="s">
        <v>59</v>
      </c>
    </row>
    <row r="16" spans="1:1" x14ac:dyDescent="0.2">
      <c r="A16" t="s">
        <v>60</v>
      </c>
    </row>
    <row r="17" spans="1:1" x14ac:dyDescent="0.2">
      <c r="A17" t="s">
        <v>61</v>
      </c>
    </row>
    <row r="18" spans="1:1" x14ac:dyDescent="0.2">
      <c r="A18" t="s">
        <v>62</v>
      </c>
    </row>
    <row r="19" spans="1:1" x14ac:dyDescent="0.2">
      <c r="A19" t="s">
        <v>63</v>
      </c>
    </row>
    <row r="20" spans="1:1" x14ac:dyDescent="0.2">
      <c r="A20" t="s">
        <v>64</v>
      </c>
    </row>
    <row r="21" spans="1:1" x14ac:dyDescent="0.2">
      <c r="A21" t="s">
        <v>65</v>
      </c>
    </row>
    <row r="22" spans="1:1" x14ac:dyDescent="0.2">
      <c r="A22" t="s">
        <v>66</v>
      </c>
    </row>
    <row r="23" spans="1:1" x14ac:dyDescent="0.2">
      <c r="A23" t="s">
        <v>67</v>
      </c>
    </row>
    <row r="24" spans="1:1" x14ac:dyDescent="0.2">
      <c r="A24" t="s">
        <v>68</v>
      </c>
    </row>
    <row r="25" spans="1:1" x14ac:dyDescent="0.2">
      <c r="A25" t="s">
        <v>69</v>
      </c>
    </row>
    <row r="26" spans="1:1" x14ac:dyDescent="0.2">
      <c r="A26" t="s">
        <v>70</v>
      </c>
    </row>
    <row r="27" spans="1:1" x14ac:dyDescent="0.2">
      <c r="A27" t="s">
        <v>71</v>
      </c>
    </row>
    <row r="28" spans="1:1" x14ac:dyDescent="0.2">
      <c r="A28" t="s">
        <v>72</v>
      </c>
    </row>
    <row r="29" spans="1:1" x14ac:dyDescent="0.2">
      <c r="A29" t="s">
        <v>73</v>
      </c>
    </row>
    <row r="30" spans="1:1" x14ac:dyDescent="0.2">
      <c r="A30" t="s">
        <v>74</v>
      </c>
    </row>
    <row r="31" spans="1:1" x14ac:dyDescent="0.2">
      <c r="A31" t="s">
        <v>75</v>
      </c>
    </row>
    <row r="32" spans="1:1" x14ac:dyDescent="0.2">
      <c r="A32" t="s">
        <v>76</v>
      </c>
    </row>
    <row r="33" spans="1:1" x14ac:dyDescent="0.2">
      <c r="A33" t="s">
        <v>77</v>
      </c>
    </row>
    <row r="34" spans="1:1" x14ac:dyDescent="0.2">
      <c r="A34" t="s">
        <v>78</v>
      </c>
    </row>
    <row r="35" spans="1:1" x14ac:dyDescent="0.2">
      <c r="A35" t="s">
        <v>79</v>
      </c>
    </row>
    <row r="36" spans="1:1" x14ac:dyDescent="0.2">
      <c r="A36" t="s">
        <v>80</v>
      </c>
    </row>
    <row r="37" spans="1:1" x14ac:dyDescent="0.2">
      <c r="A37" t="s">
        <v>81</v>
      </c>
    </row>
    <row r="38" spans="1:1" x14ac:dyDescent="0.2">
      <c r="A38" t="s">
        <v>82</v>
      </c>
    </row>
    <row r="39" spans="1:1" x14ac:dyDescent="0.2">
      <c r="A39" t="s">
        <v>83</v>
      </c>
    </row>
    <row r="40" spans="1:1" x14ac:dyDescent="0.2">
      <c r="A40" t="s">
        <v>84</v>
      </c>
    </row>
    <row r="41" spans="1:1" x14ac:dyDescent="0.2">
      <c r="A41" t="s">
        <v>85</v>
      </c>
    </row>
    <row r="42" spans="1:1" x14ac:dyDescent="0.2">
      <c r="A42" t="s">
        <v>86</v>
      </c>
    </row>
    <row r="43" spans="1:1" x14ac:dyDescent="0.2">
      <c r="A43" t="s">
        <v>87</v>
      </c>
    </row>
    <row r="44" spans="1:1" x14ac:dyDescent="0.2">
      <c r="A44" t="s">
        <v>88</v>
      </c>
    </row>
    <row r="45" spans="1:1" x14ac:dyDescent="0.2">
      <c r="A45" t="s">
        <v>89</v>
      </c>
    </row>
    <row r="46" spans="1:1" x14ac:dyDescent="0.2">
      <c r="A46" t="s">
        <v>90</v>
      </c>
    </row>
    <row r="47" spans="1:1" x14ac:dyDescent="0.2">
      <c r="A47" t="s">
        <v>91</v>
      </c>
    </row>
    <row r="48" spans="1:1" x14ac:dyDescent="0.2">
      <c r="A48" t="s">
        <v>92</v>
      </c>
    </row>
    <row r="49" spans="1:1" x14ac:dyDescent="0.2">
      <c r="A49" t="s">
        <v>93</v>
      </c>
    </row>
    <row r="50" spans="1:1" x14ac:dyDescent="0.2">
      <c r="A50" t="s">
        <v>94</v>
      </c>
    </row>
    <row r="51" spans="1:1" x14ac:dyDescent="0.2">
      <c r="A51" t="s">
        <v>95</v>
      </c>
    </row>
    <row r="52" spans="1:1" x14ac:dyDescent="0.2">
      <c r="A52" t="s">
        <v>96</v>
      </c>
    </row>
    <row r="53" spans="1:1" x14ac:dyDescent="0.2">
      <c r="A53" t="s">
        <v>97</v>
      </c>
    </row>
    <row r="54" spans="1:1" x14ac:dyDescent="0.2">
      <c r="A54" t="s">
        <v>98</v>
      </c>
    </row>
    <row r="55" spans="1:1" x14ac:dyDescent="0.2">
      <c r="A55" t="s">
        <v>99</v>
      </c>
    </row>
    <row r="56" spans="1:1" x14ac:dyDescent="0.2">
      <c r="A56" t="s">
        <v>100</v>
      </c>
    </row>
    <row r="57" spans="1:1" x14ac:dyDescent="0.2">
      <c r="A57" t="s">
        <v>101</v>
      </c>
    </row>
    <row r="58" spans="1:1" x14ac:dyDescent="0.2">
      <c r="A58" t="s">
        <v>102</v>
      </c>
    </row>
    <row r="59" spans="1:1" x14ac:dyDescent="0.2">
      <c r="A59" t="s">
        <v>103</v>
      </c>
    </row>
    <row r="60" spans="1:1" x14ac:dyDescent="0.2">
      <c r="A60" t="s">
        <v>104</v>
      </c>
    </row>
    <row r="61" spans="1:1" x14ac:dyDescent="0.2">
      <c r="A61" t="s">
        <v>105</v>
      </c>
    </row>
    <row r="62" spans="1:1" x14ac:dyDescent="0.2">
      <c r="A62" t="s">
        <v>106</v>
      </c>
    </row>
    <row r="63" spans="1:1" x14ac:dyDescent="0.2">
      <c r="A63" t="s">
        <v>107</v>
      </c>
    </row>
    <row r="64" spans="1:1" x14ac:dyDescent="0.2">
      <c r="A64" t="s">
        <v>108</v>
      </c>
    </row>
    <row r="65" spans="1:1" x14ac:dyDescent="0.2">
      <c r="A65" t="s">
        <v>109</v>
      </c>
    </row>
    <row r="66" spans="1:1" x14ac:dyDescent="0.2">
      <c r="A66" t="s">
        <v>110</v>
      </c>
    </row>
    <row r="67" spans="1:1" x14ac:dyDescent="0.2">
      <c r="A67" t="s">
        <v>111</v>
      </c>
    </row>
    <row r="68" spans="1:1" x14ac:dyDescent="0.2">
      <c r="A68" t="s">
        <v>112</v>
      </c>
    </row>
    <row r="69" spans="1:1" x14ac:dyDescent="0.2">
      <c r="A69" t="s">
        <v>113</v>
      </c>
    </row>
    <row r="70" spans="1:1" x14ac:dyDescent="0.2">
      <c r="A70" t="s">
        <v>114</v>
      </c>
    </row>
    <row r="71" spans="1:1" x14ac:dyDescent="0.2">
      <c r="A71" t="s">
        <v>115</v>
      </c>
    </row>
    <row r="72" spans="1:1" x14ac:dyDescent="0.2">
      <c r="A72" t="s">
        <v>116</v>
      </c>
    </row>
    <row r="73" spans="1:1" x14ac:dyDescent="0.2">
      <c r="A73" t="s">
        <v>117</v>
      </c>
    </row>
    <row r="74" spans="1:1" x14ac:dyDescent="0.2">
      <c r="A74" t="s">
        <v>118</v>
      </c>
    </row>
    <row r="75" spans="1:1" x14ac:dyDescent="0.2">
      <c r="A75" t="s">
        <v>119</v>
      </c>
    </row>
    <row r="76" spans="1:1" x14ac:dyDescent="0.2">
      <c r="A76" t="s">
        <v>120</v>
      </c>
    </row>
    <row r="77" spans="1:1" x14ac:dyDescent="0.2">
      <c r="A77" t="s">
        <v>121</v>
      </c>
    </row>
    <row r="78" spans="1:1" x14ac:dyDescent="0.2">
      <c r="A78" t="s">
        <v>122</v>
      </c>
    </row>
    <row r="79" spans="1:1" x14ac:dyDescent="0.2">
      <c r="A79" t="s">
        <v>123</v>
      </c>
    </row>
    <row r="80" spans="1:1" x14ac:dyDescent="0.2">
      <c r="A80" t="s">
        <v>124</v>
      </c>
    </row>
    <row r="81" spans="1:1" x14ac:dyDescent="0.2">
      <c r="A81" t="s">
        <v>125</v>
      </c>
    </row>
    <row r="82" spans="1:1" x14ac:dyDescent="0.2">
      <c r="A82" t="s">
        <v>126</v>
      </c>
    </row>
    <row r="83" spans="1:1" x14ac:dyDescent="0.2">
      <c r="A83" t="s">
        <v>127</v>
      </c>
    </row>
    <row r="84" spans="1:1" x14ac:dyDescent="0.2">
      <c r="A84" t="s">
        <v>128</v>
      </c>
    </row>
    <row r="85" spans="1:1" x14ac:dyDescent="0.2">
      <c r="A85" t="s">
        <v>129</v>
      </c>
    </row>
    <row r="86" spans="1:1" x14ac:dyDescent="0.2">
      <c r="A86" t="s">
        <v>130</v>
      </c>
    </row>
    <row r="87" spans="1:1" x14ac:dyDescent="0.2">
      <c r="A87" t="s">
        <v>131</v>
      </c>
    </row>
    <row r="88" spans="1:1" x14ac:dyDescent="0.2">
      <c r="A88" t="s">
        <v>132</v>
      </c>
    </row>
    <row r="89" spans="1:1" x14ac:dyDescent="0.2">
      <c r="A89" t="s">
        <v>133</v>
      </c>
    </row>
    <row r="90" spans="1:1" x14ac:dyDescent="0.2">
      <c r="A90" t="s">
        <v>134</v>
      </c>
    </row>
    <row r="91" spans="1:1" x14ac:dyDescent="0.2">
      <c r="A91" t="s">
        <v>135</v>
      </c>
    </row>
    <row r="92" spans="1:1" x14ac:dyDescent="0.2">
      <c r="A92" t="s">
        <v>136</v>
      </c>
    </row>
    <row r="93" spans="1:1" x14ac:dyDescent="0.2">
      <c r="A93" t="s">
        <v>137</v>
      </c>
    </row>
    <row r="94" spans="1:1" x14ac:dyDescent="0.2">
      <c r="A94" t="s">
        <v>138</v>
      </c>
    </row>
    <row r="95" spans="1:1" x14ac:dyDescent="0.2">
      <c r="A95" t="s">
        <v>139</v>
      </c>
    </row>
    <row r="96" spans="1:1" x14ac:dyDescent="0.2">
      <c r="A96" t="s">
        <v>140</v>
      </c>
    </row>
    <row r="97" spans="1:1" x14ac:dyDescent="0.2">
      <c r="A97" t="s">
        <v>141</v>
      </c>
    </row>
    <row r="98" spans="1:1" x14ac:dyDescent="0.2">
      <c r="A98" t="s">
        <v>142</v>
      </c>
    </row>
    <row r="99" spans="1:1" x14ac:dyDescent="0.2">
      <c r="A99" t="s">
        <v>143</v>
      </c>
    </row>
    <row r="100" spans="1:1" x14ac:dyDescent="0.2">
      <c r="A100" t="s">
        <v>144</v>
      </c>
    </row>
    <row r="101" spans="1:1" x14ac:dyDescent="0.2">
      <c r="A101" t="s">
        <v>145</v>
      </c>
    </row>
    <row r="102" spans="1:1" x14ac:dyDescent="0.2">
      <c r="A102" t="s">
        <v>146</v>
      </c>
    </row>
    <row r="103" spans="1:1" x14ac:dyDescent="0.2">
      <c r="A103" t="s">
        <v>147</v>
      </c>
    </row>
    <row r="104" spans="1:1" x14ac:dyDescent="0.2">
      <c r="A104" t="s">
        <v>148</v>
      </c>
    </row>
    <row r="105" spans="1:1" x14ac:dyDescent="0.2">
      <c r="A105" t="s">
        <v>149</v>
      </c>
    </row>
    <row r="106" spans="1:1" x14ac:dyDescent="0.2">
      <c r="A106" t="s">
        <v>150</v>
      </c>
    </row>
    <row r="107" spans="1:1" x14ac:dyDescent="0.2">
      <c r="A107" t="s">
        <v>151</v>
      </c>
    </row>
    <row r="108" spans="1:1" x14ac:dyDescent="0.2">
      <c r="A108" t="s">
        <v>152</v>
      </c>
    </row>
    <row r="109" spans="1:1" x14ac:dyDescent="0.2">
      <c r="A109" t="s">
        <v>153</v>
      </c>
    </row>
    <row r="110" spans="1:1" x14ac:dyDescent="0.2">
      <c r="A110" t="s">
        <v>154</v>
      </c>
    </row>
    <row r="111" spans="1:1" x14ac:dyDescent="0.2">
      <c r="A111" t="s">
        <v>155</v>
      </c>
    </row>
    <row r="112" spans="1:1" x14ac:dyDescent="0.2">
      <c r="A112" t="s">
        <v>156</v>
      </c>
    </row>
    <row r="113" spans="1:1" x14ac:dyDescent="0.2">
      <c r="A113" t="s">
        <v>157</v>
      </c>
    </row>
    <row r="114" spans="1:1" x14ac:dyDescent="0.2">
      <c r="A114" t="s">
        <v>158</v>
      </c>
    </row>
    <row r="115" spans="1:1" x14ac:dyDescent="0.2">
      <c r="A115" t="s">
        <v>159</v>
      </c>
    </row>
    <row r="116" spans="1:1" x14ac:dyDescent="0.2">
      <c r="A116" t="s">
        <v>160</v>
      </c>
    </row>
    <row r="117" spans="1:1" x14ac:dyDescent="0.2">
      <c r="A117" t="s">
        <v>161</v>
      </c>
    </row>
    <row r="118" spans="1:1" x14ac:dyDescent="0.2">
      <c r="A118" t="s">
        <v>162</v>
      </c>
    </row>
    <row r="119" spans="1:1" x14ac:dyDescent="0.2">
      <c r="A119" t="s">
        <v>163</v>
      </c>
    </row>
    <row r="120" spans="1:1" x14ac:dyDescent="0.2">
      <c r="A120" t="s">
        <v>164</v>
      </c>
    </row>
    <row r="121" spans="1:1" x14ac:dyDescent="0.2">
      <c r="A121" t="s">
        <v>165</v>
      </c>
    </row>
    <row r="122" spans="1:1" x14ac:dyDescent="0.2">
      <c r="A122" t="s">
        <v>166</v>
      </c>
    </row>
    <row r="123" spans="1:1" x14ac:dyDescent="0.2">
      <c r="A123" t="s">
        <v>167</v>
      </c>
    </row>
    <row r="124" spans="1:1" x14ac:dyDescent="0.2">
      <c r="A124" t="s">
        <v>168</v>
      </c>
    </row>
    <row r="125" spans="1:1" x14ac:dyDescent="0.2">
      <c r="A125" t="s">
        <v>169</v>
      </c>
    </row>
    <row r="126" spans="1:1" x14ac:dyDescent="0.2">
      <c r="A126" t="s">
        <v>170</v>
      </c>
    </row>
    <row r="127" spans="1:1" x14ac:dyDescent="0.2">
      <c r="A127" t="s">
        <v>171</v>
      </c>
    </row>
    <row r="128" spans="1:1" x14ac:dyDescent="0.2">
      <c r="A128" t="s">
        <v>172</v>
      </c>
    </row>
    <row r="129" spans="1:1" x14ac:dyDescent="0.2">
      <c r="A129" t="s">
        <v>173</v>
      </c>
    </row>
    <row r="130" spans="1:1" x14ac:dyDescent="0.2">
      <c r="A130" t="s">
        <v>174</v>
      </c>
    </row>
    <row r="131" spans="1:1" x14ac:dyDescent="0.2">
      <c r="A131" t="s">
        <v>175</v>
      </c>
    </row>
    <row r="132" spans="1:1" x14ac:dyDescent="0.2">
      <c r="A132" t="s">
        <v>176</v>
      </c>
    </row>
    <row r="133" spans="1:1" x14ac:dyDescent="0.2">
      <c r="A133" t="s">
        <v>177</v>
      </c>
    </row>
    <row r="134" spans="1:1" x14ac:dyDescent="0.2">
      <c r="A134" t="s">
        <v>178</v>
      </c>
    </row>
    <row r="135" spans="1:1" x14ac:dyDescent="0.2">
      <c r="A135" t="s">
        <v>179</v>
      </c>
    </row>
    <row r="136" spans="1:1" x14ac:dyDescent="0.2">
      <c r="A136" t="s">
        <v>180</v>
      </c>
    </row>
    <row r="137" spans="1:1" x14ac:dyDescent="0.2">
      <c r="A137" t="s">
        <v>181</v>
      </c>
    </row>
    <row r="138" spans="1:1" x14ac:dyDescent="0.2">
      <c r="A138" t="s">
        <v>182</v>
      </c>
    </row>
    <row r="139" spans="1:1" x14ac:dyDescent="0.2">
      <c r="A139" t="s">
        <v>183</v>
      </c>
    </row>
    <row r="140" spans="1:1" x14ac:dyDescent="0.2">
      <c r="A140" t="s">
        <v>184</v>
      </c>
    </row>
    <row r="141" spans="1:1" x14ac:dyDescent="0.2">
      <c r="A141" t="s">
        <v>185</v>
      </c>
    </row>
    <row r="142" spans="1:1" x14ac:dyDescent="0.2">
      <c r="A142" t="s">
        <v>186</v>
      </c>
    </row>
    <row r="143" spans="1:1" x14ac:dyDescent="0.2">
      <c r="A143" t="s">
        <v>187</v>
      </c>
    </row>
    <row r="144" spans="1:1" x14ac:dyDescent="0.2">
      <c r="A144" t="s">
        <v>188</v>
      </c>
    </row>
    <row r="145" spans="1:1" x14ac:dyDescent="0.2">
      <c r="A145" t="s">
        <v>189</v>
      </c>
    </row>
    <row r="146" spans="1:1" x14ac:dyDescent="0.2">
      <c r="A146" t="s">
        <v>190</v>
      </c>
    </row>
    <row r="147" spans="1:1" x14ac:dyDescent="0.2">
      <c r="A147" t="s">
        <v>191</v>
      </c>
    </row>
    <row r="148" spans="1:1" x14ac:dyDescent="0.2">
      <c r="A148" t="s">
        <v>192</v>
      </c>
    </row>
    <row r="149" spans="1:1" x14ac:dyDescent="0.2">
      <c r="A149" t="s">
        <v>193</v>
      </c>
    </row>
    <row r="150" spans="1:1" x14ac:dyDescent="0.2">
      <c r="A150" t="s">
        <v>194</v>
      </c>
    </row>
    <row r="151" spans="1:1" x14ac:dyDescent="0.2">
      <c r="A151" t="s">
        <v>195</v>
      </c>
    </row>
    <row r="152" spans="1:1" x14ac:dyDescent="0.2">
      <c r="A152" t="s">
        <v>196</v>
      </c>
    </row>
    <row r="153" spans="1:1" x14ac:dyDescent="0.2">
      <c r="A153" t="s">
        <v>197</v>
      </c>
    </row>
    <row r="154" spans="1:1" x14ac:dyDescent="0.2">
      <c r="A154" t="s">
        <v>198</v>
      </c>
    </row>
    <row r="155" spans="1:1" x14ac:dyDescent="0.2">
      <c r="A155" t="s">
        <v>199</v>
      </c>
    </row>
    <row r="156" spans="1:1" x14ac:dyDescent="0.2">
      <c r="A156" t="s">
        <v>200</v>
      </c>
    </row>
    <row r="157" spans="1:1" x14ac:dyDescent="0.2">
      <c r="A157" t="s">
        <v>201</v>
      </c>
    </row>
    <row r="158" spans="1:1" x14ac:dyDescent="0.2">
      <c r="A158" t="s">
        <v>202</v>
      </c>
    </row>
    <row r="159" spans="1:1" x14ac:dyDescent="0.2">
      <c r="A159" t="s">
        <v>203</v>
      </c>
    </row>
    <row r="160" spans="1:1" x14ac:dyDescent="0.2">
      <c r="A160" t="s">
        <v>204</v>
      </c>
    </row>
    <row r="161" spans="1:1" x14ac:dyDescent="0.2">
      <c r="A161" t="s">
        <v>205</v>
      </c>
    </row>
    <row r="162" spans="1:1" x14ac:dyDescent="0.2">
      <c r="A162" t="s">
        <v>206</v>
      </c>
    </row>
    <row r="163" spans="1:1" x14ac:dyDescent="0.2">
      <c r="A163" t="s">
        <v>207</v>
      </c>
    </row>
    <row r="164" spans="1:1" x14ac:dyDescent="0.2">
      <c r="A164" t="s">
        <v>208</v>
      </c>
    </row>
    <row r="165" spans="1:1" x14ac:dyDescent="0.2">
      <c r="A165" t="s">
        <v>209</v>
      </c>
    </row>
    <row r="166" spans="1:1" x14ac:dyDescent="0.2">
      <c r="A166" t="s">
        <v>210</v>
      </c>
    </row>
    <row r="167" spans="1:1" x14ac:dyDescent="0.2">
      <c r="A167" t="s">
        <v>211</v>
      </c>
    </row>
    <row r="168" spans="1:1" x14ac:dyDescent="0.2">
      <c r="A168" t="s">
        <v>212</v>
      </c>
    </row>
    <row r="169" spans="1:1" x14ac:dyDescent="0.2">
      <c r="A169" t="s">
        <v>213</v>
      </c>
    </row>
    <row r="170" spans="1:1" x14ac:dyDescent="0.2">
      <c r="A170" t="s">
        <v>214</v>
      </c>
    </row>
    <row r="171" spans="1:1" x14ac:dyDescent="0.2">
      <c r="A171" t="s">
        <v>215</v>
      </c>
    </row>
    <row r="172" spans="1:1" x14ac:dyDescent="0.2">
      <c r="A172" t="s">
        <v>216</v>
      </c>
    </row>
    <row r="173" spans="1:1" x14ac:dyDescent="0.2">
      <c r="A173" t="s">
        <v>217</v>
      </c>
    </row>
    <row r="174" spans="1:1" x14ac:dyDescent="0.2">
      <c r="A174" t="s">
        <v>218</v>
      </c>
    </row>
    <row r="175" spans="1:1" x14ac:dyDescent="0.2">
      <c r="A175" t="s">
        <v>219</v>
      </c>
    </row>
    <row r="176" spans="1:1" x14ac:dyDescent="0.2">
      <c r="A176" t="s">
        <v>220</v>
      </c>
    </row>
    <row r="177" spans="1:1" x14ac:dyDescent="0.2">
      <c r="A177" t="s">
        <v>221</v>
      </c>
    </row>
    <row r="178" spans="1:1" x14ac:dyDescent="0.2">
      <c r="A178" t="s">
        <v>222</v>
      </c>
    </row>
    <row r="179" spans="1:1" x14ac:dyDescent="0.2">
      <c r="A179" t="s">
        <v>223</v>
      </c>
    </row>
    <row r="180" spans="1:1" x14ac:dyDescent="0.2">
      <c r="A180" t="s">
        <v>224</v>
      </c>
    </row>
    <row r="181" spans="1:1" x14ac:dyDescent="0.2">
      <c r="A181" t="s">
        <v>225</v>
      </c>
    </row>
    <row r="182" spans="1:1" x14ac:dyDescent="0.2">
      <c r="A182" t="s">
        <v>226</v>
      </c>
    </row>
    <row r="183" spans="1:1" x14ac:dyDescent="0.2">
      <c r="A183" t="s">
        <v>227</v>
      </c>
    </row>
    <row r="184" spans="1:1" x14ac:dyDescent="0.2">
      <c r="A184" t="s">
        <v>228</v>
      </c>
    </row>
    <row r="185" spans="1:1" x14ac:dyDescent="0.2">
      <c r="A185" t="s">
        <v>229</v>
      </c>
    </row>
    <row r="186" spans="1:1" x14ac:dyDescent="0.2">
      <c r="A186" t="s">
        <v>230</v>
      </c>
    </row>
    <row r="187" spans="1:1" x14ac:dyDescent="0.2">
      <c r="A187" t="s">
        <v>231</v>
      </c>
    </row>
    <row r="188" spans="1:1" x14ac:dyDescent="0.2">
      <c r="A188" t="s">
        <v>232</v>
      </c>
    </row>
    <row r="189" spans="1:1" x14ac:dyDescent="0.2">
      <c r="A189" t="s">
        <v>233</v>
      </c>
    </row>
    <row r="190" spans="1:1" x14ac:dyDescent="0.2">
      <c r="A190" t="s">
        <v>234</v>
      </c>
    </row>
    <row r="191" spans="1:1" x14ac:dyDescent="0.2">
      <c r="A191" t="s">
        <v>235</v>
      </c>
    </row>
    <row r="192" spans="1:1" x14ac:dyDescent="0.2">
      <c r="A192" t="s">
        <v>236</v>
      </c>
    </row>
    <row r="193" spans="1:1" x14ac:dyDescent="0.2">
      <c r="A193" t="s">
        <v>237</v>
      </c>
    </row>
    <row r="194" spans="1:1" x14ac:dyDescent="0.2">
      <c r="A194" t="s">
        <v>238</v>
      </c>
    </row>
    <row r="195" spans="1:1" x14ac:dyDescent="0.2">
      <c r="A195" t="s">
        <v>239</v>
      </c>
    </row>
    <row r="196" spans="1:1" x14ac:dyDescent="0.2">
      <c r="A196" t="s">
        <v>240</v>
      </c>
    </row>
    <row r="197" spans="1:1" x14ac:dyDescent="0.2">
      <c r="A197" t="s">
        <v>241</v>
      </c>
    </row>
    <row r="198" spans="1:1" x14ac:dyDescent="0.2">
      <c r="A198" t="s">
        <v>242</v>
      </c>
    </row>
    <row r="199" spans="1:1" x14ac:dyDescent="0.2">
      <c r="A199" t="s">
        <v>243</v>
      </c>
    </row>
    <row r="200" spans="1:1" x14ac:dyDescent="0.2">
      <c r="A200" t="s">
        <v>244</v>
      </c>
    </row>
    <row r="201" spans="1:1" x14ac:dyDescent="0.2">
      <c r="A201" t="s">
        <v>245</v>
      </c>
    </row>
    <row r="202" spans="1:1" x14ac:dyDescent="0.2">
      <c r="A202" t="s">
        <v>246</v>
      </c>
    </row>
    <row r="203" spans="1:1" x14ac:dyDescent="0.2">
      <c r="A203" t="s">
        <v>247</v>
      </c>
    </row>
    <row r="204" spans="1:1" x14ac:dyDescent="0.2">
      <c r="A204" t="s">
        <v>248</v>
      </c>
    </row>
    <row r="205" spans="1:1" x14ac:dyDescent="0.2">
      <c r="A205" t="s">
        <v>249</v>
      </c>
    </row>
    <row r="206" spans="1:1" x14ac:dyDescent="0.2">
      <c r="A206" t="s">
        <v>250</v>
      </c>
    </row>
    <row r="207" spans="1:1" x14ac:dyDescent="0.2">
      <c r="A207" t="s">
        <v>251</v>
      </c>
    </row>
    <row r="208" spans="1:1" x14ac:dyDescent="0.2">
      <c r="A208" t="s">
        <v>252</v>
      </c>
    </row>
    <row r="209" spans="1:1" x14ac:dyDescent="0.2">
      <c r="A209" t="s">
        <v>253</v>
      </c>
    </row>
    <row r="210" spans="1:1" x14ac:dyDescent="0.2">
      <c r="A210" t="s">
        <v>254</v>
      </c>
    </row>
    <row r="211" spans="1:1" x14ac:dyDescent="0.2">
      <c r="A211" t="s">
        <v>255</v>
      </c>
    </row>
    <row r="212" spans="1:1" x14ac:dyDescent="0.2">
      <c r="A212" t="s">
        <v>256</v>
      </c>
    </row>
    <row r="213" spans="1:1" x14ac:dyDescent="0.2">
      <c r="A213" t="s">
        <v>257</v>
      </c>
    </row>
    <row r="214" spans="1:1" x14ac:dyDescent="0.2">
      <c r="A214" t="s">
        <v>258</v>
      </c>
    </row>
    <row r="215" spans="1:1" x14ac:dyDescent="0.2">
      <c r="A215" t="s">
        <v>259</v>
      </c>
    </row>
    <row r="216" spans="1:1" x14ac:dyDescent="0.2">
      <c r="A216" t="s">
        <v>260</v>
      </c>
    </row>
    <row r="217" spans="1:1" x14ac:dyDescent="0.2">
      <c r="A217" t="s">
        <v>261</v>
      </c>
    </row>
    <row r="218" spans="1:1" x14ac:dyDescent="0.2">
      <c r="A218" t="s">
        <v>262</v>
      </c>
    </row>
    <row r="219" spans="1:1" x14ac:dyDescent="0.2">
      <c r="A219" t="s">
        <v>263</v>
      </c>
    </row>
    <row r="220" spans="1:1" x14ac:dyDescent="0.2">
      <c r="A220" t="s">
        <v>264</v>
      </c>
    </row>
    <row r="221" spans="1:1" x14ac:dyDescent="0.2">
      <c r="A221" t="s">
        <v>265</v>
      </c>
    </row>
    <row r="222" spans="1:1" x14ac:dyDescent="0.2">
      <c r="A222" t="s">
        <v>266</v>
      </c>
    </row>
    <row r="223" spans="1:1" x14ac:dyDescent="0.2">
      <c r="A223" t="s">
        <v>267</v>
      </c>
    </row>
    <row r="224" spans="1:1" x14ac:dyDescent="0.2">
      <c r="A224" t="s">
        <v>268</v>
      </c>
    </row>
    <row r="225" spans="1:1" x14ac:dyDescent="0.2">
      <c r="A225" t="s">
        <v>269</v>
      </c>
    </row>
    <row r="226" spans="1:1" x14ac:dyDescent="0.2">
      <c r="A226" t="s">
        <v>270</v>
      </c>
    </row>
    <row r="227" spans="1:1" x14ac:dyDescent="0.2">
      <c r="A227" t="s">
        <v>271</v>
      </c>
    </row>
    <row r="228" spans="1:1" x14ac:dyDescent="0.2">
      <c r="A228" t="s">
        <v>272</v>
      </c>
    </row>
    <row r="229" spans="1:1" x14ac:dyDescent="0.2">
      <c r="A229" t="s">
        <v>273</v>
      </c>
    </row>
    <row r="230" spans="1:1" x14ac:dyDescent="0.2">
      <c r="A230" t="s">
        <v>274</v>
      </c>
    </row>
    <row r="231" spans="1:1" x14ac:dyDescent="0.2">
      <c r="A231" t="s">
        <v>275</v>
      </c>
    </row>
    <row r="232" spans="1:1" x14ac:dyDescent="0.2">
      <c r="A232" t="s">
        <v>276</v>
      </c>
    </row>
    <row r="233" spans="1:1" x14ac:dyDescent="0.2">
      <c r="A233" t="s">
        <v>277</v>
      </c>
    </row>
    <row r="234" spans="1:1" x14ac:dyDescent="0.2">
      <c r="A234" t="s">
        <v>278</v>
      </c>
    </row>
    <row r="235" spans="1:1" x14ac:dyDescent="0.2">
      <c r="A235" t="s">
        <v>279</v>
      </c>
    </row>
    <row r="236" spans="1:1" x14ac:dyDescent="0.2">
      <c r="A236" t="s">
        <v>280</v>
      </c>
    </row>
    <row r="237" spans="1:1" x14ac:dyDescent="0.2">
      <c r="A237" t="s">
        <v>281</v>
      </c>
    </row>
    <row r="238" spans="1:1" x14ac:dyDescent="0.2">
      <c r="A238" t="s">
        <v>282</v>
      </c>
    </row>
    <row r="239" spans="1:1" x14ac:dyDescent="0.2">
      <c r="A239" t="s">
        <v>283</v>
      </c>
    </row>
    <row r="240" spans="1:1" x14ac:dyDescent="0.2">
      <c r="A240" t="s">
        <v>284</v>
      </c>
    </row>
    <row r="241" spans="1:1" x14ac:dyDescent="0.2">
      <c r="A241" t="s">
        <v>285</v>
      </c>
    </row>
    <row r="242" spans="1:1" x14ac:dyDescent="0.2">
      <c r="A242" t="s">
        <v>286</v>
      </c>
    </row>
    <row r="243" spans="1:1" x14ac:dyDescent="0.2">
      <c r="A243" t="s">
        <v>287</v>
      </c>
    </row>
    <row r="244" spans="1:1" x14ac:dyDescent="0.2">
      <c r="A244" t="s">
        <v>288</v>
      </c>
    </row>
    <row r="245" spans="1:1" x14ac:dyDescent="0.2">
      <c r="A245" t="s">
        <v>289</v>
      </c>
    </row>
    <row r="246" spans="1:1" x14ac:dyDescent="0.2">
      <c r="A246" t="s">
        <v>290</v>
      </c>
    </row>
    <row r="247" spans="1:1" x14ac:dyDescent="0.2">
      <c r="A247" t="s">
        <v>291</v>
      </c>
    </row>
    <row r="248" spans="1:1" x14ac:dyDescent="0.2">
      <c r="A248" t="s">
        <v>292</v>
      </c>
    </row>
    <row r="249" spans="1:1" x14ac:dyDescent="0.2">
      <c r="A249" t="s">
        <v>293</v>
      </c>
    </row>
    <row r="250" spans="1:1" x14ac:dyDescent="0.2">
      <c r="A250" t="s">
        <v>294</v>
      </c>
    </row>
    <row r="251" spans="1:1" x14ac:dyDescent="0.2">
      <c r="A251" t="s">
        <v>295</v>
      </c>
    </row>
    <row r="252" spans="1:1" x14ac:dyDescent="0.2">
      <c r="A252" t="s">
        <v>296</v>
      </c>
    </row>
    <row r="253" spans="1:1" x14ac:dyDescent="0.2">
      <c r="A253" t="s">
        <v>297</v>
      </c>
    </row>
    <row r="254" spans="1:1" x14ac:dyDescent="0.2">
      <c r="A254" t="s">
        <v>298</v>
      </c>
    </row>
    <row r="255" spans="1:1" x14ac:dyDescent="0.2">
      <c r="A255" t="s">
        <v>299</v>
      </c>
    </row>
    <row r="256" spans="1:1" x14ac:dyDescent="0.2">
      <c r="A256" t="s">
        <v>300</v>
      </c>
    </row>
    <row r="257" spans="1:1" x14ac:dyDescent="0.2">
      <c r="A257" t="s">
        <v>301</v>
      </c>
    </row>
    <row r="258" spans="1:1" x14ac:dyDescent="0.2">
      <c r="A258" t="s">
        <v>302</v>
      </c>
    </row>
    <row r="259" spans="1:1" x14ac:dyDescent="0.2">
      <c r="A259" t="s">
        <v>303</v>
      </c>
    </row>
    <row r="260" spans="1:1" x14ac:dyDescent="0.2">
      <c r="A260" t="s">
        <v>304</v>
      </c>
    </row>
    <row r="261" spans="1:1" x14ac:dyDescent="0.2">
      <c r="A261" t="s">
        <v>305</v>
      </c>
    </row>
    <row r="262" spans="1:1" x14ac:dyDescent="0.2">
      <c r="A262" t="s">
        <v>306</v>
      </c>
    </row>
    <row r="263" spans="1:1" x14ac:dyDescent="0.2">
      <c r="A263" t="s">
        <v>307</v>
      </c>
    </row>
    <row r="264" spans="1:1" x14ac:dyDescent="0.2">
      <c r="A264" t="s">
        <v>308</v>
      </c>
    </row>
    <row r="265" spans="1:1" x14ac:dyDescent="0.2">
      <c r="A265" t="s">
        <v>309</v>
      </c>
    </row>
    <row r="266" spans="1:1" x14ac:dyDescent="0.2">
      <c r="A266" t="s">
        <v>310</v>
      </c>
    </row>
    <row r="267" spans="1:1" x14ac:dyDescent="0.2">
      <c r="A267" t="s">
        <v>311</v>
      </c>
    </row>
  </sheetData>
  <customSheetViews>
    <customSheetView guid="{A09E5DD0-AC96-4D53-94A2-26B4313321AF}" state="hidden">
      <selection activeCell="B22" sqref="B2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H39"/>
  <sheetViews>
    <sheetView showGridLines="0" topLeftCell="A5" zoomScale="125" zoomScaleNormal="125" zoomScalePageLayoutView="125" workbookViewId="0">
      <selection activeCell="F18" sqref="F18"/>
    </sheetView>
  </sheetViews>
  <sheetFormatPr baseColWidth="10" defaultColWidth="8.6640625" defaultRowHeight="15" x14ac:dyDescent="0.2"/>
  <cols>
    <col min="1" max="1" width="9.1640625" style="46" customWidth="1"/>
    <col min="2" max="2" width="14.6640625" customWidth="1"/>
    <col min="3" max="3" width="56" style="3" customWidth="1"/>
    <col min="4" max="4" width="50.33203125" customWidth="1"/>
    <col min="6" max="6" width="39.1640625" style="9" customWidth="1"/>
    <col min="7" max="7" width="24.5" style="207" customWidth="1"/>
    <col min="8" max="8" width="24.5" style="142" customWidth="1"/>
  </cols>
  <sheetData>
    <row r="1" spans="1:8" ht="67.5" customHeight="1" x14ac:dyDescent="0.2">
      <c r="C1" s="270"/>
      <c r="D1" s="3"/>
    </row>
    <row r="2" spans="1:8" x14ac:dyDescent="0.2">
      <c r="A2" s="49" t="s">
        <v>4</v>
      </c>
      <c r="D2" s="3"/>
    </row>
    <row r="4" spans="1:8" s="32" customFormat="1" ht="30" x14ac:dyDescent="0.2">
      <c r="A4" s="20" t="s">
        <v>0</v>
      </c>
      <c r="B4" s="24" t="s">
        <v>42</v>
      </c>
      <c r="C4" s="21" t="s">
        <v>1</v>
      </c>
      <c r="D4" s="31" t="s">
        <v>312</v>
      </c>
      <c r="E4" s="22" t="s">
        <v>2</v>
      </c>
      <c r="F4" s="47" t="s">
        <v>3</v>
      </c>
      <c r="G4" s="333" t="s">
        <v>573</v>
      </c>
      <c r="H4" s="334"/>
    </row>
    <row r="5" spans="1:8" ht="90" x14ac:dyDescent="0.2">
      <c r="A5" s="107">
        <v>1</v>
      </c>
      <c r="B5" s="336" t="s">
        <v>465</v>
      </c>
      <c r="C5" s="245" t="s">
        <v>466</v>
      </c>
      <c r="D5" s="170" t="s">
        <v>604</v>
      </c>
      <c r="E5" s="87">
        <v>1</v>
      </c>
      <c r="F5" s="100" t="s">
        <v>674</v>
      </c>
      <c r="G5" s="215" t="s">
        <v>513</v>
      </c>
      <c r="H5" s="225"/>
    </row>
    <row r="6" spans="1:8" ht="45" x14ac:dyDescent="0.2">
      <c r="A6" s="166">
        <v>1</v>
      </c>
      <c r="B6" s="337"/>
      <c r="C6" s="251" t="s">
        <v>467</v>
      </c>
      <c r="D6" s="171"/>
      <c r="E6" s="164">
        <v>1</v>
      </c>
      <c r="F6" s="165" t="s">
        <v>675</v>
      </c>
      <c r="G6" s="211" t="s">
        <v>565</v>
      </c>
      <c r="H6" s="212"/>
    </row>
    <row r="7" spans="1:8" ht="60" x14ac:dyDescent="0.2">
      <c r="A7" s="166">
        <v>1</v>
      </c>
      <c r="B7" s="337"/>
      <c r="C7" s="251" t="s">
        <v>610</v>
      </c>
      <c r="D7" s="171" t="s">
        <v>605</v>
      </c>
      <c r="E7" s="164">
        <v>1</v>
      </c>
      <c r="F7" s="165" t="s">
        <v>676</v>
      </c>
      <c r="G7" s="211" t="s">
        <v>514</v>
      </c>
      <c r="H7" s="211" t="s">
        <v>517</v>
      </c>
    </row>
    <row r="8" spans="1:8" ht="105" x14ac:dyDescent="0.2">
      <c r="A8" s="166">
        <v>1</v>
      </c>
      <c r="B8" s="337"/>
      <c r="C8" s="251" t="s">
        <v>469</v>
      </c>
      <c r="D8" s="171" t="s">
        <v>606</v>
      </c>
      <c r="E8" s="164">
        <v>1</v>
      </c>
      <c r="F8" s="165" t="s">
        <v>677</v>
      </c>
      <c r="G8" s="211" t="s">
        <v>518</v>
      </c>
      <c r="H8" s="212"/>
    </row>
    <row r="9" spans="1:8" x14ac:dyDescent="0.2">
      <c r="A9" s="108">
        <v>2</v>
      </c>
      <c r="B9" s="338"/>
      <c r="C9" s="98" t="s">
        <v>470</v>
      </c>
      <c r="D9" s="173" t="s">
        <v>434</v>
      </c>
      <c r="E9" s="91">
        <v>0</v>
      </c>
      <c r="F9" s="102" t="s">
        <v>678</v>
      </c>
      <c r="G9" s="208"/>
      <c r="H9" s="212"/>
    </row>
    <row r="10" spans="1:8" x14ac:dyDescent="0.2">
      <c r="A10" s="108">
        <v>2</v>
      </c>
      <c r="B10" s="338"/>
      <c r="C10" s="98" t="s">
        <v>471</v>
      </c>
      <c r="D10" s="167"/>
      <c r="E10" s="91">
        <v>0</v>
      </c>
      <c r="F10" s="102"/>
      <c r="G10" s="211" t="s">
        <v>514</v>
      </c>
      <c r="H10" s="212"/>
    </row>
    <row r="11" spans="1:8" ht="30" x14ac:dyDescent="0.2">
      <c r="A11" s="108">
        <v>3</v>
      </c>
      <c r="B11" s="338"/>
      <c r="C11" s="98" t="s">
        <v>472</v>
      </c>
      <c r="D11" s="173"/>
      <c r="E11" s="91">
        <v>0</v>
      </c>
      <c r="F11" s="102"/>
      <c r="G11" s="208"/>
      <c r="H11" s="212"/>
    </row>
    <row r="12" spans="1:8" ht="30" x14ac:dyDescent="0.2">
      <c r="A12" s="109">
        <v>5</v>
      </c>
      <c r="B12" s="339"/>
      <c r="C12" s="250" t="s">
        <v>402</v>
      </c>
      <c r="D12" s="169" t="s">
        <v>473</v>
      </c>
      <c r="E12" s="95">
        <v>0</v>
      </c>
      <c r="F12" s="105"/>
      <c r="G12" s="208"/>
      <c r="H12" s="212"/>
    </row>
    <row r="13" spans="1:8" s="16" customFormat="1" ht="60" x14ac:dyDescent="0.2">
      <c r="A13" s="107">
        <v>1</v>
      </c>
      <c r="B13" s="336" t="s">
        <v>474</v>
      </c>
      <c r="C13" s="245" t="s">
        <v>475</v>
      </c>
      <c r="D13" s="170" t="s">
        <v>476</v>
      </c>
      <c r="E13" s="87">
        <v>1</v>
      </c>
      <c r="F13" s="100" t="s">
        <v>672</v>
      </c>
      <c r="G13" s="211" t="s">
        <v>515</v>
      </c>
      <c r="H13" s="212"/>
    </row>
    <row r="14" spans="1:8" ht="30" x14ac:dyDescent="0.2">
      <c r="A14" s="108">
        <v>1</v>
      </c>
      <c r="B14" s="338"/>
      <c r="C14" s="98" t="s">
        <v>477</v>
      </c>
      <c r="D14" s="174"/>
      <c r="E14" s="91">
        <v>1</v>
      </c>
      <c r="F14" s="165" t="s">
        <v>673</v>
      </c>
      <c r="G14" s="208"/>
      <c r="H14" s="212"/>
    </row>
    <row r="15" spans="1:8" ht="45" x14ac:dyDescent="0.2">
      <c r="A15" s="108">
        <v>1</v>
      </c>
      <c r="B15" s="338"/>
      <c r="C15" s="98" t="s">
        <v>478</v>
      </c>
      <c r="D15" s="167"/>
      <c r="E15" s="91">
        <v>1</v>
      </c>
      <c r="F15" s="102" t="s">
        <v>679</v>
      </c>
      <c r="G15" s="211" t="s">
        <v>519</v>
      </c>
      <c r="H15" s="212"/>
    </row>
    <row r="16" spans="1:8" ht="30" x14ac:dyDescent="0.2">
      <c r="A16" s="108">
        <v>1</v>
      </c>
      <c r="B16" s="338"/>
      <c r="C16" s="98" t="s">
        <v>479</v>
      </c>
      <c r="D16" s="168" t="s">
        <v>480</v>
      </c>
      <c r="E16" s="91">
        <v>1</v>
      </c>
      <c r="F16" s="102" t="s">
        <v>680</v>
      </c>
      <c r="G16" s="211" t="s">
        <v>516</v>
      </c>
      <c r="H16" s="212"/>
    </row>
    <row r="17" spans="1:8" ht="30" x14ac:dyDescent="0.2">
      <c r="A17" s="108">
        <v>2</v>
      </c>
      <c r="B17" s="338"/>
      <c r="C17" s="98" t="s">
        <v>372</v>
      </c>
      <c r="D17" s="167" t="s">
        <v>480</v>
      </c>
      <c r="E17" s="91">
        <v>0</v>
      </c>
      <c r="F17" s="102"/>
      <c r="G17" s="211" t="s">
        <v>515</v>
      </c>
      <c r="H17" s="211" t="s">
        <v>516</v>
      </c>
    </row>
    <row r="18" spans="1:8" ht="30" x14ac:dyDescent="0.2">
      <c r="A18" s="99">
        <v>1</v>
      </c>
      <c r="B18" s="340" t="s">
        <v>481</v>
      </c>
      <c r="C18" s="245" t="s">
        <v>575</v>
      </c>
      <c r="D18" s="253" t="s">
        <v>607</v>
      </c>
      <c r="E18" s="87">
        <v>0</v>
      </c>
      <c r="F18" s="100" t="s">
        <v>681</v>
      </c>
      <c r="G18" s="269" t="s">
        <v>588</v>
      </c>
      <c r="H18" s="212"/>
    </row>
    <row r="19" spans="1:8" x14ac:dyDescent="0.2">
      <c r="A19" s="101">
        <v>1</v>
      </c>
      <c r="B19" s="341"/>
      <c r="C19" s="98" t="s">
        <v>614</v>
      </c>
      <c r="D19" s="106"/>
      <c r="E19" s="91">
        <v>0</v>
      </c>
      <c r="F19" s="102"/>
      <c r="G19" s="208"/>
      <c r="H19" s="212"/>
    </row>
    <row r="20" spans="1:8" ht="30" x14ac:dyDescent="0.2">
      <c r="A20" s="101">
        <v>2</v>
      </c>
      <c r="B20" s="341"/>
      <c r="C20" s="98" t="s">
        <v>482</v>
      </c>
      <c r="D20" s="106" t="s">
        <v>483</v>
      </c>
      <c r="E20" s="91">
        <v>0</v>
      </c>
      <c r="F20" s="102"/>
      <c r="G20" s="208"/>
      <c r="H20" s="212"/>
    </row>
    <row r="21" spans="1:8" ht="30" x14ac:dyDescent="0.2">
      <c r="A21" s="101">
        <v>2</v>
      </c>
      <c r="B21" s="341"/>
      <c r="C21" s="98" t="s">
        <v>617</v>
      </c>
      <c r="D21" s="173"/>
      <c r="E21" s="91">
        <v>0</v>
      </c>
      <c r="F21" s="102"/>
      <c r="G21" s="208"/>
      <c r="H21" s="212"/>
    </row>
    <row r="22" spans="1:8" ht="30" x14ac:dyDescent="0.2">
      <c r="A22" s="101">
        <v>2</v>
      </c>
      <c r="B22" s="341"/>
      <c r="C22" s="98" t="s">
        <v>484</v>
      </c>
      <c r="D22" s="106" t="s">
        <v>485</v>
      </c>
      <c r="E22" s="91">
        <v>0</v>
      </c>
      <c r="F22" s="102"/>
      <c r="G22" s="208"/>
      <c r="H22" s="212"/>
    </row>
    <row r="23" spans="1:8" x14ac:dyDescent="0.2">
      <c r="A23" s="203">
        <v>3</v>
      </c>
      <c r="B23" s="341"/>
      <c r="C23" s="251" t="s">
        <v>486</v>
      </c>
      <c r="D23" s="204" t="s">
        <v>435</v>
      </c>
      <c r="E23" s="164">
        <v>0</v>
      </c>
      <c r="F23" s="165"/>
      <c r="G23" s="208"/>
      <c r="H23" s="212"/>
    </row>
    <row r="24" spans="1:8" s="10" customFormat="1" x14ac:dyDescent="0.2">
      <c r="A24" s="89">
        <v>4</v>
      </c>
      <c r="B24" s="341"/>
      <c r="C24" s="98" t="s">
        <v>446</v>
      </c>
      <c r="D24" s="205"/>
      <c r="E24" s="91">
        <v>0</v>
      </c>
      <c r="F24" s="92"/>
      <c r="G24" s="208"/>
      <c r="H24" s="212"/>
    </row>
    <row r="25" spans="1:8" x14ac:dyDescent="0.2">
      <c r="A25" s="103">
        <v>4</v>
      </c>
      <c r="B25" s="342"/>
      <c r="C25" s="250" t="s">
        <v>487</v>
      </c>
      <c r="D25" s="110"/>
      <c r="E25" s="95">
        <v>0</v>
      </c>
      <c r="F25" s="105"/>
      <c r="G25" s="224"/>
      <c r="H25" s="214"/>
    </row>
    <row r="28" spans="1:8" x14ac:dyDescent="0.2">
      <c r="B28" s="4"/>
      <c r="C28"/>
    </row>
    <row r="29" spans="1:8" x14ac:dyDescent="0.2">
      <c r="A29" s="7" t="s">
        <v>611</v>
      </c>
      <c r="C29"/>
    </row>
    <row r="30" spans="1:8" ht="56.25" customHeight="1" x14ac:dyDescent="0.2">
      <c r="B30" s="10" t="s">
        <v>613</v>
      </c>
      <c r="C30" s="335" t="s">
        <v>612</v>
      </c>
      <c r="D30" s="335"/>
    </row>
    <row r="31" spans="1:8" ht="42.75" customHeight="1" x14ac:dyDescent="0.2">
      <c r="B31" s="10" t="s">
        <v>615</v>
      </c>
      <c r="C31" s="335" t="s">
        <v>616</v>
      </c>
      <c r="D31" s="335"/>
    </row>
    <row r="32" spans="1:8" ht="45" x14ac:dyDescent="0.2">
      <c r="B32" s="6" t="s">
        <v>618</v>
      </c>
      <c r="C32" s="335" t="s">
        <v>619</v>
      </c>
      <c r="D32" s="335"/>
    </row>
    <row r="33" spans="2:4" x14ac:dyDescent="0.2">
      <c r="B33" s="10"/>
      <c r="C33" s="6"/>
      <c r="D33" s="10"/>
    </row>
    <row r="34" spans="2:4" x14ac:dyDescent="0.2">
      <c r="B34" s="10"/>
      <c r="C34" s="6"/>
      <c r="D34" s="10"/>
    </row>
    <row r="35" spans="2:4" x14ac:dyDescent="0.2">
      <c r="B35" s="10"/>
      <c r="C35" s="6"/>
      <c r="D35" s="10"/>
    </row>
    <row r="36" spans="2:4" x14ac:dyDescent="0.2">
      <c r="B36" s="10"/>
      <c r="C36" s="6"/>
      <c r="D36" s="10"/>
    </row>
    <row r="37" spans="2:4" x14ac:dyDescent="0.2">
      <c r="B37" s="10"/>
      <c r="C37" s="6"/>
      <c r="D37" s="10"/>
    </row>
    <row r="38" spans="2:4" x14ac:dyDescent="0.2">
      <c r="B38" s="10"/>
      <c r="C38" s="6"/>
      <c r="D38" s="10"/>
    </row>
    <row r="39" spans="2:4" x14ac:dyDescent="0.2">
      <c r="B39" s="10"/>
      <c r="C39" s="6"/>
      <c r="D39" s="10"/>
    </row>
  </sheetData>
  <sheetProtection algorithmName="SHA-512" hashValue="Id0oBdTdPBUP3KgtRNDcbTPOk/lNbmczGb7gt9i/JqLSV7X+55m0/UO9Q6alc0Y5Nkhco24CI70TQ7qyaMrLgA==" saltValue="x607oDdJgRyNHDrWChFqjQ=="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7">
    <mergeCell ref="G4:H4"/>
    <mergeCell ref="C30:D30"/>
    <mergeCell ref="C31:D31"/>
    <mergeCell ref="C32:D32"/>
    <mergeCell ref="B5:B12"/>
    <mergeCell ref="B18:B25"/>
    <mergeCell ref="B13:B17"/>
  </mergeCells>
  <dataValidations count="2">
    <dataValidation type="whole" operator="lessThanOrEqual" allowBlank="1" showErrorMessage="1" error="Please enter:_x000a_&quot;0&quot; if No or None, or_x000a_&quot;1&quot; if Yes" sqref="E1:E23 E25:E1048576">
      <formula1>1</formula1>
    </dataValidation>
    <dataValidation type="whole" operator="lessThanOrEqual" allowBlank="1" showErrorMessage="1" error="Please enter:_x000a_&quot;0&quot; if No or None, or_x000a_&quot;1&quot; if Yes_x000a_" sqref="E24">
      <formula1>1</formula1>
    </dataValidation>
  </dataValidations>
  <hyperlinks>
    <hyperlink ref="G5" r:id="rId1" display="http://caninerabiesblueprint.org/Examples-of-Knowledge-Attitude-and,1355"/>
    <hyperlink ref="G7" r:id="rId2" display="http://caninerabiesblueprint.org/Communications-plan?lang=en"/>
    <hyperlink ref="G13" r:id="rId3" display="http://caninerabiesblueprint.org/5-3-Who-do-we-need-to-train-and-in?lang=en"/>
    <hyperlink ref="G16" r:id="rId4" display="https://education.rabiesalliance.org/login/index.php"/>
    <hyperlink ref="H7" r:id="rId5" display="http://caninerabiesblueprint.org/5-4-7-How-do-we-make-sure-that-dog?lang=en"/>
    <hyperlink ref="G8" r:id="rId6" display="https://rabiesalliance.org/world-rabies-day/"/>
    <hyperlink ref="G15" r:id="rId7" display="http://caninerabiesblueprint.org/5-5-What-are-we-going-to-do-human?lang=en"/>
    <hyperlink ref="H17" r:id="rId8" display="https://education.rabiesalliance.org/login/index.php"/>
    <hyperlink ref="G17" r:id="rId9" display="http://caninerabiesblueprint.org/5-3-Who-do-we-need-to-train-and-in?lang=en"/>
    <hyperlink ref="G10" r:id="rId10" display="http://caninerabiesblueprint.org/Communications-plan?lang=en"/>
    <hyperlink ref="G6" r:id="rId11" display="http://caninerabiesblueprint.org/4-2-3-Identifying-and"/>
    <hyperlink ref="G18" r:id="rId12"/>
  </hyperlinks>
  <pageMargins left="0.7" right="0.7" top="0.75" bottom="0.75" header="0.3" footer="0.3"/>
  <pageSetup paperSize="9" orientation="portrait" r:id="rId13"/>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H23"/>
  <sheetViews>
    <sheetView showGridLines="0" workbookViewId="0">
      <selection activeCell="F15" sqref="F15"/>
    </sheetView>
  </sheetViews>
  <sheetFormatPr baseColWidth="10" defaultColWidth="8.6640625" defaultRowHeight="15" x14ac:dyDescent="0.2"/>
  <cols>
    <col min="1" max="1" width="9.1640625" style="2" customWidth="1"/>
    <col min="2" max="2" width="2.6640625" customWidth="1"/>
    <col min="3" max="3" width="56" style="3" customWidth="1"/>
    <col min="4" max="4" width="50.33203125" customWidth="1"/>
    <col min="6" max="6" width="38.6640625" customWidth="1"/>
    <col min="7" max="7" width="19.1640625" style="207" customWidth="1"/>
    <col min="8" max="8" width="19.1640625" style="142" customWidth="1"/>
  </cols>
  <sheetData>
    <row r="1" spans="1:8" ht="67.5" customHeight="1" x14ac:dyDescent="0.2">
      <c r="A1" s="46"/>
      <c r="C1" s="270"/>
      <c r="D1" s="3"/>
      <c r="F1" s="9"/>
    </row>
    <row r="2" spans="1:8" x14ac:dyDescent="0.2">
      <c r="A2" s="49" t="s">
        <v>4</v>
      </c>
      <c r="D2" s="3"/>
      <c r="F2" s="9"/>
    </row>
    <row r="4" spans="1:8" s="32" customFormat="1" ht="30" x14ac:dyDescent="0.2">
      <c r="A4" s="20" t="s">
        <v>0</v>
      </c>
      <c r="B4" s="24" t="s">
        <v>42</v>
      </c>
      <c r="C4" s="23" t="s">
        <v>1</v>
      </c>
      <c r="D4" s="31" t="s">
        <v>312</v>
      </c>
      <c r="E4" s="22" t="s">
        <v>2</v>
      </c>
      <c r="F4" s="23" t="s">
        <v>3</v>
      </c>
      <c r="G4" s="333" t="s">
        <v>573</v>
      </c>
      <c r="H4" s="334"/>
    </row>
    <row r="5" spans="1:8" ht="120" x14ac:dyDescent="0.2">
      <c r="A5" s="175">
        <v>1</v>
      </c>
      <c r="B5" s="176"/>
      <c r="C5" s="178" t="s">
        <v>644</v>
      </c>
      <c r="D5" s="239" t="s">
        <v>578</v>
      </c>
      <c r="E5" s="164">
        <v>1</v>
      </c>
      <c r="F5" s="177" t="s">
        <v>683</v>
      </c>
      <c r="G5" s="215" t="s">
        <v>566</v>
      </c>
      <c r="H5" s="215" t="s">
        <v>560</v>
      </c>
    </row>
    <row r="6" spans="1:8" ht="30" x14ac:dyDescent="0.2">
      <c r="A6" s="175">
        <v>2</v>
      </c>
      <c r="B6" s="176"/>
      <c r="C6" s="178" t="s">
        <v>620</v>
      </c>
      <c r="D6" s="239"/>
      <c r="E6" s="164">
        <v>0</v>
      </c>
      <c r="F6" s="177" t="s">
        <v>682</v>
      </c>
      <c r="G6" s="208"/>
      <c r="H6" s="212"/>
    </row>
    <row r="7" spans="1:8" x14ac:dyDescent="0.2">
      <c r="A7" s="175">
        <v>2</v>
      </c>
      <c r="B7" s="176"/>
      <c r="C7" s="178" t="s">
        <v>577</v>
      </c>
      <c r="D7" s="239"/>
      <c r="E7" s="164">
        <v>0</v>
      </c>
      <c r="F7" s="177"/>
      <c r="G7" s="208"/>
      <c r="H7" s="212"/>
    </row>
    <row r="8" spans="1:8" ht="30" x14ac:dyDescent="0.2">
      <c r="A8" s="175">
        <v>2</v>
      </c>
      <c r="B8" s="176"/>
      <c r="C8" s="178" t="s">
        <v>488</v>
      </c>
      <c r="D8" s="240"/>
      <c r="E8" s="164">
        <v>0</v>
      </c>
      <c r="F8" s="177"/>
      <c r="G8" s="208"/>
      <c r="H8" s="212"/>
    </row>
    <row r="9" spans="1:8" ht="36" x14ac:dyDescent="0.2">
      <c r="A9" s="175">
        <v>2</v>
      </c>
      <c r="B9" s="176"/>
      <c r="C9" s="178" t="s">
        <v>490</v>
      </c>
      <c r="D9" s="240"/>
      <c r="E9" s="164">
        <v>0</v>
      </c>
      <c r="F9" s="177"/>
      <c r="G9" s="211" t="s">
        <v>572</v>
      </c>
      <c r="H9" s="212"/>
    </row>
    <row r="10" spans="1:8" ht="30" x14ac:dyDescent="0.2">
      <c r="A10" s="175">
        <v>2</v>
      </c>
      <c r="B10" s="176"/>
      <c r="C10" s="178" t="s">
        <v>491</v>
      </c>
      <c r="D10" s="240" t="s">
        <v>579</v>
      </c>
      <c r="E10" s="164">
        <v>0</v>
      </c>
      <c r="F10" s="177"/>
      <c r="G10" s="211" t="s">
        <v>571</v>
      </c>
      <c r="H10" s="212"/>
    </row>
    <row r="11" spans="1:8" x14ac:dyDescent="0.2">
      <c r="A11" s="124">
        <v>3</v>
      </c>
      <c r="B11" s="125"/>
      <c r="C11" s="179" t="s">
        <v>645</v>
      </c>
      <c r="D11" s="242"/>
      <c r="E11" s="91">
        <v>0</v>
      </c>
      <c r="F11" s="92"/>
      <c r="G11" s="211" t="s">
        <v>543</v>
      </c>
      <c r="H11" s="212"/>
    </row>
    <row r="12" spans="1:8" ht="30" x14ac:dyDescent="0.2">
      <c r="A12" s="124">
        <v>3</v>
      </c>
      <c r="B12" s="125"/>
      <c r="C12" s="179" t="s">
        <v>368</v>
      </c>
      <c r="D12" s="259" t="s">
        <v>646</v>
      </c>
      <c r="E12" s="91">
        <v>0</v>
      </c>
      <c r="F12" s="92"/>
      <c r="G12" s="211" t="s">
        <v>514</v>
      </c>
      <c r="H12" s="211" t="s">
        <v>542</v>
      </c>
    </row>
    <row r="13" spans="1:8" ht="30" x14ac:dyDescent="0.2">
      <c r="A13" s="124">
        <v>3</v>
      </c>
      <c r="B13" s="125"/>
      <c r="C13" s="179" t="s">
        <v>492</v>
      </c>
      <c r="D13" s="241"/>
      <c r="E13" s="91">
        <v>0</v>
      </c>
      <c r="F13" s="92"/>
      <c r="G13" s="208"/>
      <c r="H13" s="212"/>
    </row>
    <row r="14" spans="1:8" x14ac:dyDescent="0.2">
      <c r="A14" s="124">
        <v>3</v>
      </c>
      <c r="B14" s="126"/>
      <c r="C14" s="179" t="s">
        <v>493</v>
      </c>
      <c r="D14" s="242"/>
      <c r="E14" s="91">
        <v>0</v>
      </c>
      <c r="F14" s="92"/>
      <c r="G14" s="208"/>
      <c r="H14" s="212"/>
    </row>
    <row r="15" spans="1:8" ht="30" x14ac:dyDescent="0.2">
      <c r="A15" s="299">
        <v>4</v>
      </c>
      <c r="B15" s="300"/>
      <c r="C15" s="301" t="s">
        <v>647</v>
      </c>
      <c r="D15" s="302"/>
      <c r="E15" s="303">
        <v>0</v>
      </c>
      <c r="F15" s="304"/>
      <c r="G15" s="305"/>
      <c r="H15" s="306"/>
    </row>
    <row r="16" spans="1:8" ht="30" x14ac:dyDescent="0.2">
      <c r="A16" s="127">
        <v>5</v>
      </c>
      <c r="B16" s="128"/>
      <c r="C16" s="244" t="s">
        <v>648</v>
      </c>
      <c r="D16" s="307"/>
      <c r="E16" s="95">
        <v>0</v>
      </c>
      <c r="F16" s="96"/>
      <c r="G16" s="213" t="s">
        <v>560</v>
      </c>
      <c r="H16" s="214"/>
    </row>
    <row r="21" spans="1:4" x14ac:dyDescent="0.2">
      <c r="A21" s="30" t="s">
        <v>621</v>
      </c>
    </row>
    <row r="22" spans="1:4" ht="121.5" customHeight="1" x14ac:dyDescent="0.2">
      <c r="C22" s="335" t="s">
        <v>622</v>
      </c>
      <c r="D22" s="335"/>
    </row>
    <row r="23" spans="1:4" ht="160.5" customHeight="1" x14ac:dyDescent="0.2">
      <c r="C23" s="335" t="s">
        <v>623</v>
      </c>
      <c r="D23" s="335"/>
    </row>
  </sheetData>
  <sheetProtection algorithmName="SHA-512" hashValue="llylNuVZuHrMDWvP2Xm8+hQgv5H9nijxIZZUNxX41UG+wxEd7dOVIxW5q5JupAViys7pLlCCM8vxSrz0a6ObyQ==" saltValue="jMok9GY4ig2is/HH3wC3MQ==" spinCount="100000" sheet="1" objects="1" scenarios="1" formatColumns="0"/>
  <customSheetViews>
    <customSheetView guid="{A09E5DD0-AC96-4D53-94A2-26B4313321AF}" showGridLines="0">
      <selection activeCell="E10" sqref="E10"/>
      <pageMargins left="0.7" right="0.7" top="0.75" bottom="0.75" header="0.3" footer="0.3"/>
    </customSheetView>
  </customSheetViews>
  <mergeCells count="3">
    <mergeCell ref="G4:H4"/>
    <mergeCell ref="C22:D22"/>
    <mergeCell ref="C23:D23"/>
  </mergeCells>
  <dataValidations count="1">
    <dataValidation type="whole" operator="lessThanOrEqual" allowBlank="1" showErrorMessage="1" error="Please enter:_x000a_&quot;0&quot; if No or None, or_x000a_&quot;1&quot; if Yes" sqref="E1:E1048576">
      <formula1>1</formula1>
    </dataValidation>
  </dataValidations>
  <hyperlinks>
    <hyperlink ref="G11" r:id="rId1" display="http://caninerabiesblueprint.org/Examples-of-Knowledge-Attitude-and?lang=en"/>
    <hyperlink ref="G12" r:id="rId2" display="http://caninerabiesblueprint.org/Communications-plan?lang=en"/>
    <hyperlink ref="H12" r:id="rId3" display="http://caninerabiesblueprint.org/5-4-16-What-dog-population?lang=en"/>
    <hyperlink ref="G16" r:id="rId4" display="http://caninerabiesblueprint.org/Guidelines-for-dog-population?lang=en"/>
    <hyperlink ref="G5" r:id="rId5" display="http://caninerabiesblueprint.org/5-4-16-What-dog-population"/>
    <hyperlink ref="H5" r:id="rId6" display="http://caninerabiesblueprint.org/Guidelines-for-dog-population?lang=en"/>
    <hyperlink ref="G10" r:id="rId7" display="https://education.rabiesalliance.org/login/index.php"/>
    <hyperlink ref="G9" r:id="rId8" display="http://www.icam-coalition.org/downloads/ICAM_Are_we_making_a_difference_Updated_Nov2015.pdf"/>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I38"/>
  <sheetViews>
    <sheetView showGridLines="0" topLeftCell="A21" workbookViewId="0">
      <selection activeCell="E21" sqref="E21"/>
    </sheetView>
  </sheetViews>
  <sheetFormatPr baseColWidth="10" defaultColWidth="8.6640625" defaultRowHeight="15" x14ac:dyDescent="0.2"/>
  <cols>
    <col min="1" max="1" width="9.1640625" style="46" customWidth="1"/>
    <col min="2" max="2" width="14.6640625" style="14" customWidth="1"/>
    <col min="3" max="3" width="56" style="3" customWidth="1"/>
    <col min="4" max="4" width="50.33203125" style="122" customWidth="1"/>
    <col min="6" max="6" width="38.6640625" customWidth="1"/>
    <col min="7" max="7" width="21" style="207" customWidth="1"/>
    <col min="8" max="8" width="21" style="142" customWidth="1"/>
    <col min="9" max="9" width="21" customWidth="1"/>
  </cols>
  <sheetData>
    <row r="1" spans="1:9" ht="67.5" customHeight="1" x14ac:dyDescent="0.2">
      <c r="B1"/>
      <c r="C1" s="270"/>
      <c r="D1" s="3"/>
      <c r="F1" s="9"/>
    </row>
    <row r="2" spans="1:9" x14ac:dyDescent="0.2">
      <c r="A2" s="49" t="s">
        <v>4</v>
      </c>
      <c r="B2"/>
      <c r="D2" s="3"/>
      <c r="F2" s="9"/>
    </row>
    <row r="3" spans="1:9" x14ac:dyDescent="0.2">
      <c r="A3" s="2"/>
      <c r="B3"/>
      <c r="D3"/>
    </row>
    <row r="4" spans="1:9" s="32" customFormat="1" ht="30" x14ac:dyDescent="0.2">
      <c r="A4" s="20" t="s">
        <v>0</v>
      </c>
      <c r="B4" s="27" t="s">
        <v>42</v>
      </c>
      <c r="C4" s="26" t="s">
        <v>1</v>
      </c>
      <c r="D4" s="31" t="s">
        <v>436</v>
      </c>
      <c r="E4" s="22" t="s">
        <v>2</v>
      </c>
      <c r="F4" s="23" t="s">
        <v>3</v>
      </c>
      <c r="G4" s="333" t="s">
        <v>573</v>
      </c>
      <c r="H4" s="349"/>
      <c r="I4" s="334"/>
    </row>
    <row r="5" spans="1:9" s="5" customFormat="1" ht="45" x14ac:dyDescent="0.2">
      <c r="A5" s="85">
        <v>1</v>
      </c>
      <c r="B5" s="343" t="s">
        <v>15</v>
      </c>
      <c r="C5" s="245" t="s">
        <v>651</v>
      </c>
      <c r="D5" s="229"/>
      <c r="E5" s="112">
        <v>1</v>
      </c>
      <c r="F5" s="113" t="s">
        <v>684</v>
      </c>
      <c r="G5" s="215" t="s">
        <v>523</v>
      </c>
      <c r="H5" s="215" t="s">
        <v>524</v>
      </c>
      <c r="I5" s="215"/>
    </row>
    <row r="6" spans="1:9" s="5" customFormat="1" ht="45" x14ac:dyDescent="0.2">
      <c r="A6" s="89">
        <v>2</v>
      </c>
      <c r="B6" s="344"/>
      <c r="C6" s="98" t="s">
        <v>624</v>
      </c>
      <c r="D6" s="259"/>
      <c r="E6" s="115">
        <v>0</v>
      </c>
      <c r="F6" s="116" t="s">
        <v>685</v>
      </c>
      <c r="G6" s="211" t="s">
        <v>522</v>
      </c>
      <c r="H6" s="233"/>
      <c r="I6" s="233"/>
    </row>
    <row r="7" spans="1:9" s="5" customFormat="1" ht="30" x14ac:dyDescent="0.2">
      <c r="A7" s="89">
        <v>2</v>
      </c>
      <c r="B7" s="344"/>
      <c r="C7" s="98" t="s">
        <v>363</v>
      </c>
      <c r="D7" s="260" t="s">
        <v>437</v>
      </c>
      <c r="E7" s="115">
        <v>0</v>
      </c>
      <c r="F7" s="116" t="s">
        <v>686</v>
      </c>
      <c r="G7" s="211" t="s">
        <v>497</v>
      </c>
      <c r="H7" s="211" t="s">
        <v>537</v>
      </c>
      <c r="I7" s="211"/>
    </row>
    <row r="8" spans="1:9" s="5" customFormat="1" ht="30" x14ac:dyDescent="0.2">
      <c r="A8" s="89">
        <v>2</v>
      </c>
      <c r="B8" s="344"/>
      <c r="C8" s="246" t="s">
        <v>365</v>
      </c>
      <c r="D8" s="260"/>
      <c r="E8" s="115">
        <v>0</v>
      </c>
      <c r="F8" s="116" t="s">
        <v>686</v>
      </c>
      <c r="G8" s="211" t="s">
        <v>538</v>
      </c>
      <c r="H8" s="233"/>
      <c r="I8" s="233"/>
    </row>
    <row r="9" spans="1:9" s="5" customFormat="1" ht="30" x14ac:dyDescent="0.2">
      <c r="A9" s="114">
        <v>2</v>
      </c>
      <c r="B9" s="344"/>
      <c r="C9" s="98" t="s">
        <v>364</v>
      </c>
      <c r="D9" s="260"/>
      <c r="E9" s="115">
        <v>0</v>
      </c>
      <c r="F9" s="116" t="s">
        <v>686</v>
      </c>
      <c r="G9" s="234"/>
      <c r="H9" s="233"/>
      <c r="I9" s="233"/>
    </row>
    <row r="10" spans="1:9" s="5" customFormat="1" ht="30" x14ac:dyDescent="0.2">
      <c r="A10" s="114">
        <v>3</v>
      </c>
      <c r="B10" s="344"/>
      <c r="C10" s="98" t="s">
        <v>383</v>
      </c>
      <c r="D10" s="260"/>
      <c r="E10" s="115">
        <v>0</v>
      </c>
      <c r="F10" s="116" t="s">
        <v>686</v>
      </c>
      <c r="G10" s="211" t="s">
        <v>538</v>
      </c>
      <c r="H10" s="233"/>
      <c r="I10" s="233"/>
    </row>
    <row r="11" spans="1:9" s="5" customFormat="1" ht="30" x14ac:dyDescent="0.2">
      <c r="A11" s="120">
        <v>5</v>
      </c>
      <c r="B11" s="345"/>
      <c r="C11" s="247" t="s">
        <v>407</v>
      </c>
      <c r="D11" s="261"/>
      <c r="E11" s="118">
        <v>0</v>
      </c>
      <c r="F11" s="119" t="s">
        <v>686</v>
      </c>
      <c r="G11" s="211" t="s">
        <v>497</v>
      </c>
      <c r="H11" s="233"/>
      <c r="I11" s="237" t="s">
        <v>561</v>
      </c>
    </row>
    <row r="12" spans="1:9" s="5" customFormat="1" x14ac:dyDescent="0.2">
      <c r="A12" s="111">
        <v>1</v>
      </c>
      <c r="B12" s="343" t="s">
        <v>14</v>
      </c>
      <c r="C12" s="248" t="s">
        <v>450</v>
      </c>
      <c r="D12" s="308"/>
      <c r="E12" s="112">
        <v>1</v>
      </c>
      <c r="F12" s="113" t="s">
        <v>687</v>
      </c>
      <c r="G12" s="211" t="s">
        <v>522</v>
      </c>
      <c r="H12" s="233"/>
      <c r="I12" s="236"/>
    </row>
    <row r="13" spans="1:9" s="5" customFormat="1" ht="24" x14ac:dyDescent="0.2">
      <c r="A13" s="114">
        <v>1</v>
      </c>
      <c r="B13" s="344"/>
      <c r="C13" s="249" t="s">
        <v>347</v>
      </c>
      <c r="D13" s="262" t="s">
        <v>435</v>
      </c>
      <c r="E13" s="115">
        <v>1</v>
      </c>
      <c r="F13" s="116" t="s">
        <v>687</v>
      </c>
      <c r="G13" s="211" t="s">
        <v>520</v>
      </c>
      <c r="H13" s="233"/>
      <c r="I13" s="233"/>
    </row>
    <row r="14" spans="1:9" s="5" customFormat="1" ht="30" x14ac:dyDescent="0.2">
      <c r="A14" s="89">
        <v>2</v>
      </c>
      <c r="B14" s="344"/>
      <c r="C14" s="98" t="s">
        <v>11</v>
      </c>
      <c r="D14" s="260"/>
      <c r="E14" s="115">
        <v>1</v>
      </c>
      <c r="F14" s="116" t="s">
        <v>728</v>
      </c>
      <c r="G14" s="211" t="s">
        <v>539</v>
      </c>
      <c r="H14" s="233"/>
      <c r="I14" s="233"/>
    </row>
    <row r="15" spans="1:9" s="5" customFormat="1" ht="30" x14ac:dyDescent="0.2">
      <c r="A15" s="89">
        <v>2</v>
      </c>
      <c r="B15" s="344"/>
      <c r="C15" s="98" t="s">
        <v>12</v>
      </c>
      <c r="D15" s="260"/>
      <c r="E15" s="115">
        <v>1</v>
      </c>
      <c r="F15" s="116" t="s">
        <v>688</v>
      </c>
      <c r="G15" s="211" t="s">
        <v>520</v>
      </c>
      <c r="H15" s="233"/>
      <c r="I15" s="233"/>
    </row>
    <row r="16" spans="1:9" s="5" customFormat="1" ht="30" x14ac:dyDescent="0.2">
      <c r="A16" s="89">
        <v>3</v>
      </c>
      <c r="B16" s="344"/>
      <c r="C16" s="98" t="s">
        <v>387</v>
      </c>
      <c r="D16" s="260"/>
      <c r="E16" s="115">
        <v>1</v>
      </c>
      <c r="F16" s="116" t="s">
        <v>689</v>
      </c>
      <c r="G16" s="211" t="s">
        <v>555</v>
      </c>
      <c r="H16" s="233"/>
      <c r="I16" s="233"/>
    </row>
    <row r="17" spans="1:9" s="5" customFormat="1" x14ac:dyDescent="0.2">
      <c r="A17" s="89">
        <v>3</v>
      </c>
      <c r="B17" s="344"/>
      <c r="C17" s="98" t="s">
        <v>633</v>
      </c>
      <c r="D17" s="260" t="s">
        <v>438</v>
      </c>
      <c r="E17" s="115">
        <v>0</v>
      </c>
      <c r="F17" s="116" t="s">
        <v>690</v>
      </c>
      <c r="G17" s="211" t="s">
        <v>556</v>
      </c>
      <c r="H17" s="233"/>
      <c r="I17" s="233"/>
    </row>
    <row r="18" spans="1:9" s="5" customFormat="1" ht="30" x14ac:dyDescent="0.2">
      <c r="A18" s="89">
        <v>4</v>
      </c>
      <c r="B18" s="344"/>
      <c r="C18" s="98" t="s">
        <v>397</v>
      </c>
      <c r="D18" s="260"/>
      <c r="E18" s="115">
        <v>0</v>
      </c>
      <c r="F18" s="116"/>
      <c r="G18" s="234"/>
      <c r="H18" s="233"/>
      <c r="I18" s="233"/>
    </row>
    <row r="19" spans="1:9" s="5" customFormat="1" ht="30" x14ac:dyDescent="0.2">
      <c r="A19" s="120">
        <v>5</v>
      </c>
      <c r="B19" s="345"/>
      <c r="C19" s="250" t="s">
        <v>419</v>
      </c>
      <c r="D19" s="263"/>
      <c r="E19" s="118">
        <v>0</v>
      </c>
      <c r="F19" s="119"/>
      <c r="G19" s="211" t="s">
        <v>520</v>
      </c>
      <c r="H19" s="233"/>
      <c r="I19" s="233"/>
    </row>
    <row r="20" spans="1:9" s="5" customFormat="1" ht="30" customHeight="1" x14ac:dyDescent="0.2">
      <c r="A20" s="111">
        <v>1</v>
      </c>
      <c r="B20" s="346" t="s">
        <v>16</v>
      </c>
      <c r="C20" s="245" t="s">
        <v>632</v>
      </c>
      <c r="D20" s="229"/>
      <c r="E20" s="112">
        <v>0</v>
      </c>
      <c r="F20" s="113" t="s">
        <v>691</v>
      </c>
      <c r="G20" s="211" t="s">
        <v>525</v>
      </c>
      <c r="H20" s="233"/>
      <c r="I20" s="233"/>
    </row>
    <row r="21" spans="1:9" s="5" customFormat="1" ht="60" x14ac:dyDescent="0.2">
      <c r="A21" s="226">
        <v>1</v>
      </c>
      <c r="B21" s="347"/>
      <c r="C21" s="251" t="s">
        <v>634</v>
      </c>
      <c r="D21" s="230"/>
      <c r="E21" s="227">
        <v>1</v>
      </c>
      <c r="F21" s="228" t="s">
        <v>692</v>
      </c>
      <c r="G21" s="211" t="s">
        <v>576</v>
      </c>
      <c r="H21" s="233"/>
      <c r="I21" s="233"/>
    </row>
    <row r="22" spans="1:9" s="5" customFormat="1" ht="48" x14ac:dyDescent="0.2">
      <c r="A22" s="114">
        <v>2</v>
      </c>
      <c r="B22" s="347"/>
      <c r="C22" s="98" t="s">
        <v>366</v>
      </c>
      <c r="D22" s="262" t="s">
        <v>540</v>
      </c>
      <c r="E22" s="115">
        <v>0</v>
      </c>
      <c r="F22" s="116"/>
      <c r="G22" s="211" t="s">
        <v>497</v>
      </c>
      <c r="H22" s="211" t="s">
        <v>507</v>
      </c>
      <c r="I22" s="255" t="s">
        <v>582</v>
      </c>
    </row>
    <row r="23" spans="1:9" s="5" customFormat="1" ht="24" x14ac:dyDescent="0.2">
      <c r="A23" s="117">
        <v>2</v>
      </c>
      <c r="B23" s="347"/>
      <c r="C23" s="98" t="s">
        <v>367</v>
      </c>
      <c r="D23" s="260"/>
      <c r="E23" s="115">
        <v>0</v>
      </c>
      <c r="F23" s="116"/>
      <c r="G23" s="211" t="s">
        <v>541</v>
      </c>
      <c r="H23" s="211" t="s">
        <v>497</v>
      </c>
      <c r="I23" s="211"/>
    </row>
    <row r="24" spans="1:9" s="5" customFormat="1" ht="30" x14ac:dyDescent="0.2">
      <c r="A24" s="89">
        <v>2</v>
      </c>
      <c r="B24" s="347"/>
      <c r="C24" s="98" t="s">
        <v>653</v>
      </c>
      <c r="D24" s="262"/>
      <c r="E24" s="115">
        <v>0</v>
      </c>
      <c r="F24" s="116"/>
      <c r="G24" s="211" t="s">
        <v>541</v>
      </c>
      <c r="H24" s="233"/>
      <c r="I24" s="233"/>
    </row>
    <row r="25" spans="1:9" s="5" customFormat="1" ht="48" x14ac:dyDescent="0.2">
      <c r="A25" s="117">
        <v>3</v>
      </c>
      <c r="B25" s="347"/>
      <c r="C25" s="98" t="s">
        <v>384</v>
      </c>
      <c r="D25" s="241" t="s">
        <v>439</v>
      </c>
      <c r="E25" s="115">
        <v>0</v>
      </c>
      <c r="F25" s="116"/>
      <c r="G25" s="211" t="s">
        <v>534</v>
      </c>
      <c r="H25" s="211" t="s">
        <v>507</v>
      </c>
      <c r="I25" s="211"/>
    </row>
    <row r="26" spans="1:9" s="5" customFormat="1" ht="30" x14ac:dyDescent="0.2">
      <c r="A26" s="89">
        <v>3</v>
      </c>
      <c r="B26" s="347"/>
      <c r="C26" s="98" t="s">
        <v>554</v>
      </c>
      <c r="D26" s="241" t="s">
        <v>440</v>
      </c>
      <c r="E26" s="115">
        <v>0</v>
      </c>
      <c r="F26" s="116"/>
      <c r="G26" s="211" t="s">
        <v>553</v>
      </c>
      <c r="H26" s="233"/>
      <c r="I26" s="233"/>
    </row>
    <row r="27" spans="1:9" s="5" customFormat="1" ht="30" x14ac:dyDescent="0.2">
      <c r="A27" s="89">
        <v>4</v>
      </c>
      <c r="B27" s="347"/>
      <c r="C27" s="98" t="s">
        <v>398</v>
      </c>
      <c r="D27" s="260"/>
      <c r="E27" s="115">
        <v>0</v>
      </c>
      <c r="F27" s="116"/>
      <c r="G27" s="211" t="s">
        <v>553</v>
      </c>
      <c r="H27" s="233"/>
      <c r="I27" s="233"/>
    </row>
    <row r="28" spans="1:9" s="5" customFormat="1" ht="48" x14ac:dyDescent="0.2">
      <c r="A28" s="89">
        <v>4</v>
      </c>
      <c r="B28" s="347"/>
      <c r="C28" s="98" t="s">
        <v>399</v>
      </c>
      <c r="D28" s="260"/>
      <c r="E28" s="115">
        <v>0</v>
      </c>
      <c r="F28" s="116"/>
      <c r="G28" s="211" t="s">
        <v>559</v>
      </c>
      <c r="H28" s="211" t="s">
        <v>507</v>
      </c>
      <c r="I28" s="211"/>
    </row>
    <row r="29" spans="1:9" s="5" customFormat="1" ht="45" x14ac:dyDescent="0.2">
      <c r="A29" s="89">
        <v>4</v>
      </c>
      <c r="B29" s="347"/>
      <c r="C29" s="98" t="s">
        <v>400</v>
      </c>
      <c r="D29" s="260"/>
      <c r="E29" s="115">
        <v>0</v>
      </c>
      <c r="F29" s="116"/>
      <c r="G29" s="211" t="s">
        <v>558</v>
      </c>
      <c r="H29" s="233"/>
      <c r="I29" s="233"/>
    </row>
    <row r="30" spans="1:9" s="5" customFormat="1" x14ac:dyDescent="0.2">
      <c r="A30" s="93">
        <v>5</v>
      </c>
      <c r="B30" s="348"/>
      <c r="C30" s="250" t="s">
        <v>13</v>
      </c>
      <c r="D30" s="121"/>
      <c r="E30" s="118">
        <v>0</v>
      </c>
      <c r="F30" s="119"/>
      <c r="G30" s="213" t="s">
        <v>559</v>
      </c>
      <c r="H30" s="235"/>
      <c r="I30" s="235"/>
    </row>
    <row r="31" spans="1:9" s="5" customFormat="1" x14ac:dyDescent="0.2">
      <c r="A31" s="48"/>
      <c r="B31" s="15"/>
      <c r="C31" s="8"/>
      <c r="D31" s="122"/>
      <c r="G31" s="232"/>
      <c r="H31" s="231"/>
    </row>
    <row r="32" spans="1:9" s="5" customFormat="1" x14ac:dyDescent="0.2">
      <c r="A32" s="48"/>
      <c r="B32" s="15"/>
      <c r="C32" s="8"/>
      <c r="D32" s="122"/>
      <c r="G32" s="232"/>
      <c r="H32" s="231"/>
    </row>
    <row r="33" spans="1:8" s="5" customFormat="1" x14ac:dyDescent="0.2">
      <c r="A33" s="48"/>
      <c r="B33" s="15"/>
      <c r="D33" s="8"/>
      <c r="G33" s="232"/>
      <c r="H33" s="231"/>
    </row>
    <row r="34" spans="1:8" s="5" customFormat="1" x14ac:dyDescent="0.2">
      <c r="A34" s="298" t="s">
        <v>625</v>
      </c>
      <c r="B34" s="15"/>
      <c r="C34" s="8"/>
      <c r="D34" s="122"/>
      <c r="G34" s="232"/>
      <c r="H34" s="231"/>
    </row>
    <row r="35" spans="1:8" ht="59.25" customHeight="1" x14ac:dyDescent="0.2">
      <c r="B35" s="14" t="s">
        <v>626</v>
      </c>
      <c r="C35" s="335" t="s">
        <v>627</v>
      </c>
      <c r="D35" s="335"/>
    </row>
    <row r="36" spans="1:8" ht="60" customHeight="1" x14ac:dyDescent="0.2">
      <c r="B36" s="6" t="s">
        <v>628</v>
      </c>
      <c r="C36" s="335" t="s">
        <v>629</v>
      </c>
      <c r="D36" s="335"/>
    </row>
    <row r="37" spans="1:8" ht="87" customHeight="1" x14ac:dyDescent="0.2">
      <c r="B37" s="10" t="s">
        <v>630</v>
      </c>
      <c r="C37" s="335" t="s">
        <v>631</v>
      </c>
      <c r="D37" s="335"/>
    </row>
    <row r="38" spans="1:8" ht="75" customHeight="1" x14ac:dyDescent="0.2">
      <c r="B38" s="14" t="s">
        <v>635</v>
      </c>
      <c r="C38" s="335" t="s">
        <v>636</v>
      </c>
      <c r="D38" s="335"/>
    </row>
  </sheetData>
  <sheetProtection algorithmName="SHA-512" hashValue="Ag5fWAi8l6SFNeNTBY41QEYzf4fj1zqbUrOEUvz+JvgfhoO1Rlvj4lWogPydk3yUd9vCFzzxX7Lt/OHRgpSKKw==" saltValue="gvhnqzConYf3FpTryeFPWw==" spinCount="100000" sheet="1" objects="1" scenarios="1" formatColumns="0"/>
  <customSheetViews>
    <customSheetView guid="{A09E5DD0-AC96-4D53-94A2-26B4313321AF}" showGridLines="0">
      <selection activeCell="C4" sqref="C4"/>
      <pageMargins left="0.7" right="0.7" top="0.75" bottom="0.75" header="0.3" footer="0.3"/>
    </customSheetView>
  </customSheetViews>
  <mergeCells count="8">
    <mergeCell ref="C36:D36"/>
    <mergeCell ref="C37:D37"/>
    <mergeCell ref="C38:D38"/>
    <mergeCell ref="B5:B11"/>
    <mergeCell ref="B20:B30"/>
    <mergeCell ref="B12:B19"/>
    <mergeCell ref="G4:I4"/>
    <mergeCell ref="C35:D35"/>
  </mergeCells>
  <dataValidations count="1">
    <dataValidation type="whole" operator="lessThanOrEqual" allowBlank="1" showErrorMessage="1" error="Please enter:_x000a_&quot;0&quot; if No or None, or_x000a_&quot;1&quot; if Yes" sqref="E1:E25 E26:E1048576">
      <formula1>1</formula1>
    </dataValidation>
  </dataValidations>
  <hyperlinks>
    <hyperlink ref="G13" r:id="rId1" display="http://caninerabiesblueprint.org/5-4-What-are-we-going-to-do-dog?lang=en"/>
    <hyperlink ref="G12" r:id="rId2" display="http://caninerabiesblueprint.org/3-1-Infrastructure?lang=en"/>
    <hyperlink ref="G5" r:id="rId3" display="http://caninerabiesblueprint.org/5-5-3-What-do-we-need-to-know?lang=en"/>
    <hyperlink ref="H5" r:id="rId4" display="http://caninerabiesblueprint.org/Rabies-blueprint-human-vaccination?lang=en"/>
    <hyperlink ref="G6" r:id="rId5" display="http://caninerabiesblueprint.org/3-1-Infrastructure?lang=en"/>
    <hyperlink ref="G20" r:id="rId6" display="http://caninerabiesblueprint.org/Operational-activities?lang=en"/>
    <hyperlink ref="G7" r:id="rId7" display="http://caninerabiesblueprint.org/WHO-expert-consultation-on-rabies"/>
    <hyperlink ref="H7" r:id="rId8" display="http://www.who.int/immunization/policy/position_papers/rabies/en/"/>
    <hyperlink ref="G8" r:id="rId9" display="http://caninerabiesblueprint.org/WHO-prequalified-vaccines-list"/>
    <hyperlink ref="G14" r:id="rId10" display="http://caninerabiesblueprint.org/OIE-Manual-of-Diagnostic-Tests-and"/>
    <hyperlink ref="G15" r:id="rId11" display="http://caninerabiesblueprint.org/5-4-What-are-we-going-to-do-dog?lang=en"/>
    <hyperlink ref="G22" r:id="rId12" display="http://caninerabiesblueprint.org/WHO-expert-consultation-on-rabies"/>
    <hyperlink ref="H22" r:id="rId13" display="http://www.fao.org/3/a-i2415e.pdf"/>
    <hyperlink ref="G23" r:id="rId14" display="http://caninerabiesblueprint.org/Guidelines-for-the-design-and,178?lang=en"/>
    <hyperlink ref="H23" r:id="rId15" display="http://caninerabiesblueprint.org/WHO-expert-consultation-on-rabies"/>
    <hyperlink ref="G10" r:id="rId16" display="http://caninerabiesblueprint.org/WHO-prequalified-vaccines-list"/>
    <hyperlink ref="G25" r:id="rId17" display="http://caninerabiesblueprint.org/WHO-International-Health"/>
    <hyperlink ref="H25" r:id="rId18" display="http://www.fao.org/3/a-i2415e.pdf"/>
    <hyperlink ref="G24" r:id="rId19" display="http://caninerabiesblueprint.org/Guidelines-for-the-design-and,178?lang=en"/>
    <hyperlink ref="G26" r:id="rId20" display="http://caninerabiesblueprint.org/5-4-17-Our-programme-has-been"/>
    <hyperlink ref="G16" r:id="rId21" display="http://caninerabiesblueprint.org/5-4-13-How-can-the-level-of?lang=en"/>
    <hyperlink ref="G17" r:id="rId22" display="http://caninerabiesblueprint.org/5-6-Evaluation?lang=en"/>
    <hyperlink ref="G27" r:id="rId23" display="http://caninerabiesblueprint.org/5-4-17-Our-programme-has-been"/>
    <hyperlink ref="G28" r:id="rId24" display="http://caninerabiesblueprint.org/5-4-17-Our-programme-has-been?lang=en"/>
    <hyperlink ref="H28" r:id="rId25" display="http://www.fao.org/3/a-i2415e.pdf"/>
    <hyperlink ref="G19" r:id="rId26" display="http://caninerabiesblueprint.org/5-4-What-are-we-going-to-do-dog?lang=en"/>
    <hyperlink ref="G30" r:id="rId27" display="http://caninerabiesblueprint.org/5-4-17-Our-programme-has-been?lang=en"/>
    <hyperlink ref="I11" r:id="rId28" display="http://caninerabiesblueprint.org/Guidelines-on-human-prophylaxis"/>
    <hyperlink ref="G11" r:id="rId29" display="http://caninerabiesblueprint.org/WHO-expert-consultation-on-rabies"/>
    <hyperlink ref="G29" r:id="rId30" display="http://caninerabiesblueprint.org/5-4-20-What-do-we-need-to-do-if"/>
    <hyperlink ref="G21" r:id="rId31"/>
    <hyperlink ref="I22" r:id="rId32" display="http://caninerabiesblueprint.org/Zoonotic-diseases-a-guide-to"/>
  </hyperlinks>
  <pageMargins left="0.7" right="0.7" top="0.75" bottom="0.75" header="0.3" footer="0.3"/>
  <pageSetup paperSize="9" orientation="portrait" horizontalDpi="300" verticalDpi="0" copies="0" r:id="rId33"/>
  <drawing r:id="rId3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J31"/>
  <sheetViews>
    <sheetView showGridLines="0" topLeftCell="A11" workbookViewId="0">
      <selection activeCell="E28" sqref="E28"/>
    </sheetView>
  </sheetViews>
  <sheetFormatPr baseColWidth="10" defaultColWidth="8.6640625" defaultRowHeight="15" x14ac:dyDescent="0.2"/>
  <cols>
    <col min="1" max="1" width="9.1640625" style="2" customWidth="1"/>
    <col min="2" max="2" width="14.6640625" style="3" customWidth="1"/>
    <col min="3" max="3" width="56" style="3" customWidth="1"/>
    <col min="4" max="4" width="50.33203125" customWidth="1"/>
    <col min="6" max="6" width="38.6640625" customWidth="1"/>
    <col min="7" max="7" width="27" style="207" customWidth="1"/>
    <col min="8" max="10" width="27" style="142" customWidth="1"/>
  </cols>
  <sheetData>
    <row r="1" spans="1:10" ht="67.5" customHeight="1" x14ac:dyDescent="0.2">
      <c r="A1" s="46"/>
      <c r="B1"/>
      <c r="C1" s="270"/>
      <c r="D1" s="3"/>
      <c r="F1" s="9"/>
      <c r="I1"/>
      <c r="J1"/>
    </row>
    <row r="2" spans="1:10" x14ac:dyDescent="0.2">
      <c r="A2" s="49" t="s">
        <v>4</v>
      </c>
      <c r="B2"/>
      <c r="D2" s="3"/>
      <c r="F2" s="9"/>
      <c r="I2"/>
      <c r="J2"/>
    </row>
    <row r="3" spans="1:10" x14ac:dyDescent="0.2">
      <c r="B3"/>
      <c r="I3"/>
      <c r="J3"/>
    </row>
    <row r="4" spans="1:10" s="32" customFormat="1" ht="30" x14ac:dyDescent="0.2">
      <c r="A4" s="20" t="s">
        <v>0</v>
      </c>
      <c r="B4" s="24" t="s">
        <v>42</v>
      </c>
      <c r="C4" s="21" t="s">
        <v>1</v>
      </c>
      <c r="D4" s="31" t="s">
        <v>312</v>
      </c>
      <c r="E4" s="22" t="s">
        <v>2</v>
      </c>
      <c r="F4" s="23" t="s">
        <v>3</v>
      </c>
      <c r="G4" s="333" t="s">
        <v>573</v>
      </c>
      <c r="H4" s="349"/>
      <c r="I4" s="349"/>
      <c r="J4" s="334"/>
    </row>
    <row r="5" spans="1:10" ht="150" x14ac:dyDescent="0.2">
      <c r="A5" s="85">
        <v>1</v>
      </c>
      <c r="B5" s="336" t="s">
        <v>9</v>
      </c>
      <c r="C5" s="245" t="s">
        <v>337</v>
      </c>
      <c r="D5" s="86"/>
      <c r="E5" s="87">
        <v>1</v>
      </c>
      <c r="F5" s="88" t="s">
        <v>694</v>
      </c>
      <c r="G5" s="215" t="s">
        <v>506</v>
      </c>
      <c r="H5" s="215" t="s">
        <v>507</v>
      </c>
      <c r="I5" s="215" t="s">
        <v>508</v>
      </c>
      <c r="J5" s="215" t="s">
        <v>567</v>
      </c>
    </row>
    <row r="6" spans="1:10" ht="90" x14ac:dyDescent="0.2">
      <c r="A6" s="89">
        <v>1</v>
      </c>
      <c r="B6" s="338"/>
      <c r="C6" s="98" t="s">
        <v>338</v>
      </c>
      <c r="D6" s="264"/>
      <c r="E6" s="91">
        <v>1</v>
      </c>
      <c r="F6" s="92" t="s">
        <v>695</v>
      </c>
      <c r="G6" s="211" t="s">
        <v>506</v>
      </c>
      <c r="H6" s="211" t="s">
        <v>507</v>
      </c>
      <c r="I6" s="211" t="s">
        <v>508</v>
      </c>
      <c r="J6" s="211" t="s">
        <v>567</v>
      </c>
    </row>
    <row r="7" spans="1:10" ht="30" x14ac:dyDescent="0.2">
      <c r="A7" s="117">
        <v>1</v>
      </c>
      <c r="B7" s="338"/>
      <c r="C7" s="98" t="s">
        <v>463</v>
      </c>
      <c r="D7" s="264"/>
      <c r="E7" s="91">
        <v>0</v>
      </c>
      <c r="F7" s="92" t="s">
        <v>693</v>
      </c>
      <c r="G7" s="211" t="s">
        <v>568</v>
      </c>
      <c r="H7" s="212"/>
      <c r="I7" s="212"/>
      <c r="J7" s="212"/>
    </row>
    <row r="8" spans="1:10" ht="45" x14ac:dyDescent="0.2">
      <c r="A8" s="117">
        <v>1</v>
      </c>
      <c r="B8" s="338"/>
      <c r="C8" s="98" t="s">
        <v>339</v>
      </c>
      <c r="D8" s="206" t="s">
        <v>608</v>
      </c>
      <c r="E8" s="91">
        <v>1</v>
      </c>
      <c r="F8" s="92" t="s">
        <v>696</v>
      </c>
      <c r="G8" s="211" t="s">
        <v>506</v>
      </c>
      <c r="H8" s="211" t="s">
        <v>507</v>
      </c>
      <c r="I8" s="211" t="s">
        <v>545</v>
      </c>
      <c r="J8" s="212"/>
    </row>
    <row r="9" spans="1:10" ht="45" x14ac:dyDescent="0.2">
      <c r="A9" s="117">
        <v>1</v>
      </c>
      <c r="B9" s="338"/>
      <c r="C9" s="98" t="s">
        <v>340</v>
      </c>
      <c r="D9" s="206" t="s">
        <v>609</v>
      </c>
      <c r="E9" s="91">
        <v>1</v>
      </c>
      <c r="F9" s="92" t="s">
        <v>697</v>
      </c>
      <c r="G9" s="211" t="s">
        <v>506</v>
      </c>
      <c r="H9" s="211" t="s">
        <v>507</v>
      </c>
      <c r="I9" s="211" t="s">
        <v>569</v>
      </c>
      <c r="J9" s="212"/>
    </row>
    <row r="10" spans="1:10" ht="36" x14ac:dyDescent="0.2">
      <c r="A10" s="117">
        <v>1</v>
      </c>
      <c r="B10" s="338"/>
      <c r="C10" s="98" t="s">
        <v>637</v>
      </c>
      <c r="D10" s="206"/>
      <c r="E10" s="91">
        <v>1</v>
      </c>
      <c r="F10" s="92" t="s">
        <v>698</v>
      </c>
      <c r="G10" s="211" t="s">
        <v>506</v>
      </c>
      <c r="H10" s="211" t="s">
        <v>507</v>
      </c>
      <c r="I10" s="211" t="s">
        <v>508</v>
      </c>
      <c r="J10" s="211" t="s">
        <v>545</v>
      </c>
    </row>
    <row r="11" spans="1:10" ht="36" x14ac:dyDescent="0.2">
      <c r="A11" s="117">
        <v>1</v>
      </c>
      <c r="B11" s="338"/>
      <c r="C11" s="98" t="s">
        <v>638</v>
      </c>
      <c r="D11" s="206"/>
      <c r="E11" s="91">
        <v>1</v>
      </c>
      <c r="F11" s="92" t="s">
        <v>699</v>
      </c>
      <c r="G11" s="211" t="s">
        <v>506</v>
      </c>
      <c r="H11" s="211" t="s">
        <v>507</v>
      </c>
      <c r="I11" s="211" t="s">
        <v>508</v>
      </c>
      <c r="J11" s="211" t="s">
        <v>546</v>
      </c>
    </row>
    <row r="12" spans="1:10" ht="30" x14ac:dyDescent="0.2">
      <c r="A12" s="117">
        <v>1</v>
      </c>
      <c r="B12" s="338"/>
      <c r="C12" s="98" t="s">
        <v>654</v>
      </c>
      <c r="D12" s="311"/>
      <c r="E12" s="91">
        <v>0</v>
      </c>
      <c r="F12" s="92" t="s">
        <v>701</v>
      </c>
      <c r="G12" s="211" t="s">
        <v>509</v>
      </c>
      <c r="H12" s="212"/>
      <c r="I12" s="212"/>
      <c r="J12" s="212"/>
    </row>
    <row r="13" spans="1:10" ht="30" x14ac:dyDescent="0.2">
      <c r="A13" s="89">
        <v>1</v>
      </c>
      <c r="B13" s="338"/>
      <c r="C13" s="98" t="s">
        <v>489</v>
      </c>
      <c r="D13" s="206" t="s">
        <v>655</v>
      </c>
      <c r="E13" s="91">
        <v>0</v>
      </c>
      <c r="F13" s="92" t="s">
        <v>700</v>
      </c>
      <c r="G13" s="211" t="s">
        <v>521</v>
      </c>
      <c r="H13" s="212"/>
      <c r="I13" s="212"/>
      <c r="J13" s="212"/>
    </row>
    <row r="14" spans="1:10" ht="45" x14ac:dyDescent="0.2">
      <c r="A14" s="89">
        <v>2</v>
      </c>
      <c r="B14" s="338"/>
      <c r="C14" s="98" t="s">
        <v>357</v>
      </c>
      <c r="D14" s="206" t="s">
        <v>656</v>
      </c>
      <c r="E14" s="91">
        <v>0</v>
      </c>
      <c r="F14" s="92" t="s">
        <v>702</v>
      </c>
      <c r="G14" s="208"/>
      <c r="H14" s="212"/>
      <c r="I14" s="212"/>
      <c r="J14" s="212"/>
    </row>
    <row r="15" spans="1:10" ht="60" x14ac:dyDescent="0.2">
      <c r="A15" s="89">
        <v>2</v>
      </c>
      <c r="B15" s="338"/>
      <c r="C15" s="98" t="s">
        <v>448</v>
      </c>
      <c r="D15" s="167" t="s">
        <v>657</v>
      </c>
      <c r="E15" s="91">
        <v>0</v>
      </c>
      <c r="F15" s="92" t="s">
        <v>703</v>
      </c>
      <c r="G15" s="211" t="s">
        <v>533</v>
      </c>
      <c r="H15" s="211" t="s">
        <v>534</v>
      </c>
      <c r="I15" s="212"/>
      <c r="J15" s="212"/>
    </row>
    <row r="16" spans="1:10" ht="60" x14ac:dyDescent="0.2">
      <c r="A16" s="89">
        <v>2</v>
      </c>
      <c r="B16" s="338"/>
      <c r="C16" s="98" t="s">
        <v>449</v>
      </c>
      <c r="D16" s="167" t="s">
        <v>657</v>
      </c>
      <c r="E16" s="91">
        <v>0</v>
      </c>
      <c r="F16" s="92" t="s">
        <v>703</v>
      </c>
      <c r="G16" s="211" t="s">
        <v>533</v>
      </c>
      <c r="H16" s="211" t="s">
        <v>496</v>
      </c>
      <c r="I16" s="212"/>
      <c r="J16" s="212"/>
    </row>
    <row r="17" spans="1:10" ht="30" x14ac:dyDescent="0.2">
      <c r="A17" s="89">
        <v>2</v>
      </c>
      <c r="B17" s="338"/>
      <c r="C17" s="98" t="s">
        <v>360</v>
      </c>
      <c r="D17" s="206" t="s">
        <v>658</v>
      </c>
      <c r="E17" s="91">
        <v>1</v>
      </c>
      <c r="F17" s="92" t="s">
        <v>704</v>
      </c>
      <c r="G17" s="211" t="s">
        <v>533</v>
      </c>
      <c r="H17" s="211" t="s">
        <v>534</v>
      </c>
      <c r="I17" s="211" t="s">
        <v>496</v>
      </c>
      <c r="J17" s="211" t="s">
        <v>526</v>
      </c>
    </row>
    <row r="18" spans="1:10" ht="30" x14ac:dyDescent="0.2">
      <c r="A18" s="89">
        <v>3</v>
      </c>
      <c r="B18" s="338"/>
      <c r="C18" s="98" t="s">
        <v>378</v>
      </c>
      <c r="D18" s="312" t="s">
        <v>659</v>
      </c>
      <c r="E18" s="91">
        <v>1</v>
      </c>
      <c r="F18" s="92" t="s">
        <v>705</v>
      </c>
      <c r="G18" s="211" t="s">
        <v>546</v>
      </c>
      <c r="H18" s="211"/>
      <c r="I18" s="211"/>
      <c r="J18" s="211"/>
    </row>
    <row r="19" spans="1:10" ht="105" x14ac:dyDescent="0.2">
      <c r="A19" s="89">
        <v>3</v>
      </c>
      <c r="B19" s="338"/>
      <c r="C19" s="98" t="s">
        <v>379</v>
      </c>
      <c r="D19" s="264"/>
      <c r="E19" s="91">
        <v>1</v>
      </c>
      <c r="F19" s="92" t="s">
        <v>706</v>
      </c>
      <c r="G19" s="208"/>
      <c r="H19" s="212"/>
      <c r="I19" s="212"/>
      <c r="J19" s="212"/>
    </row>
    <row r="20" spans="1:10" ht="45" x14ac:dyDescent="0.2">
      <c r="A20" s="89">
        <v>3</v>
      </c>
      <c r="B20" s="338"/>
      <c r="C20" s="98" t="s">
        <v>380</v>
      </c>
      <c r="D20" s="264"/>
      <c r="E20" s="91">
        <v>1</v>
      </c>
      <c r="F20" s="92" t="s">
        <v>707</v>
      </c>
      <c r="G20" s="208"/>
      <c r="H20" s="212"/>
      <c r="I20" s="212"/>
      <c r="J20" s="212"/>
    </row>
    <row r="21" spans="1:10" ht="30" x14ac:dyDescent="0.2">
      <c r="A21" s="89">
        <v>4</v>
      </c>
      <c r="B21" s="338"/>
      <c r="C21" s="98" t="s">
        <v>395</v>
      </c>
      <c r="D21" s="206" t="s">
        <v>660</v>
      </c>
      <c r="E21" s="91">
        <v>0</v>
      </c>
      <c r="F21" s="92" t="s">
        <v>708</v>
      </c>
      <c r="G21" s="208"/>
      <c r="H21" s="212"/>
      <c r="I21" s="212"/>
      <c r="J21" s="212"/>
    </row>
    <row r="22" spans="1:10" ht="30" x14ac:dyDescent="0.2">
      <c r="A22" s="89">
        <v>4</v>
      </c>
      <c r="B22" s="338"/>
      <c r="C22" s="98" t="s">
        <v>396</v>
      </c>
      <c r="D22" s="264"/>
      <c r="E22" s="91">
        <v>0</v>
      </c>
      <c r="F22" s="92" t="s">
        <v>708</v>
      </c>
      <c r="G22" s="211" t="s">
        <v>534</v>
      </c>
      <c r="H22" s="212"/>
      <c r="I22" s="212"/>
      <c r="J22" s="212"/>
    </row>
    <row r="23" spans="1:10" x14ac:dyDescent="0.2">
      <c r="A23" s="93">
        <v>5</v>
      </c>
      <c r="B23" s="339"/>
      <c r="C23" s="250" t="s">
        <v>403</v>
      </c>
      <c r="D23" s="265"/>
      <c r="E23" s="95">
        <v>0</v>
      </c>
      <c r="F23" s="96" t="s">
        <v>708</v>
      </c>
      <c r="G23" s="211" t="s">
        <v>534</v>
      </c>
      <c r="H23" s="211" t="s">
        <v>496</v>
      </c>
      <c r="I23" s="212"/>
      <c r="J23" s="212"/>
    </row>
    <row r="24" spans="1:10" ht="30" x14ac:dyDescent="0.2">
      <c r="A24" s="85">
        <v>3</v>
      </c>
      <c r="B24" s="336" t="s">
        <v>10</v>
      </c>
      <c r="C24" s="245" t="s">
        <v>641</v>
      </c>
      <c r="D24" s="266"/>
      <c r="E24" s="87">
        <v>0</v>
      </c>
      <c r="F24" s="88" t="s">
        <v>709</v>
      </c>
      <c r="G24" s="211" t="s">
        <v>547</v>
      </c>
      <c r="H24" s="211" t="s">
        <v>548</v>
      </c>
      <c r="I24" s="212"/>
      <c r="J24" s="212"/>
    </row>
    <row r="25" spans="1:10" ht="30" x14ac:dyDescent="0.2">
      <c r="A25" s="93">
        <v>3</v>
      </c>
      <c r="B25" s="339"/>
      <c r="C25" s="250" t="s">
        <v>589</v>
      </c>
      <c r="D25" s="265"/>
      <c r="E25" s="95">
        <v>0</v>
      </c>
      <c r="F25" s="96" t="s">
        <v>709</v>
      </c>
      <c r="G25" s="213" t="s">
        <v>548</v>
      </c>
      <c r="H25" s="213" t="s">
        <v>552</v>
      </c>
      <c r="I25" s="214"/>
      <c r="J25" s="214"/>
    </row>
    <row r="26" spans="1:10" x14ac:dyDescent="0.2">
      <c r="D26" s="17"/>
      <c r="E26" s="19"/>
      <c r="F26" s="17"/>
    </row>
    <row r="29" spans="1:10" x14ac:dyDescent="0.2">
      <c r="A29" s="10" t="s">
        <v>639</v>
      </c>
    </row>
    <row r="30" spans="1:10" ht="66" customHeight="1" x14ac:dyDescent="0.2">
      <c r="B30" s="6" t="s">
        <v>9</v>
      </c>
      <c r="C30" s="335" t="s">
        <v>640</v>
      </c>
      <c r="D30" s="335"/>
    </row>
    <row r="31" spans="1:10" ht="43.5" customHeight="1" x14ac:dyDescent="0.2">
      <c r="B31" s="6" t="s">
        <v>642</v>
      </c>
      <c r="C31" s="335" t="s">
        <v>643</v>
      </c>
      <c r="D31" s="335"/>
    </row>
  </sheetData>
  <sheetProtection algorithmName="SHA-512" hashValue="mbtkKN22KiZ8ir71WNcPX4X1M4Wg2fDOepeInl6lcGHbSUzpM/TMMd872iSLobFzYFzl4iHOi7vrzRKqMlxePQ==" saltValue="FEqxVBpPvbtXBMw5qL0l0Q=="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5">
    <mergeCell ref="B5:B23"/>
    <mergeCell ref="B24:B25"/>
    <mergeCell ref="G4:J4"/>
    <mergeCell ref="C30:D30"/>
    <mergeCell ref="C31:D31"/>
  </mergeCells>
  <dataValidations count="1">
    <dataValidation type="whole" operator="lessThanOrEqual" allowBlank="1" showErrorMessage="1" error="Please enter:_x000a_&quot;0&quot; if No or None, or_x000a_&quot;1&quot; if Yes" sqref="E1:E1048576">
      <formula1>1</formula1>
    </dataValidation>
  </dataValidations>
  <hyperlinks>
    <hyperlink ref="G8" r:id="rId1" display="http://caninerabiesblueprint.org/3-1-3-What-personnel-and?lang=en"/>
    <hyperlink ref="G9" r:id="rId2" display="http://caninerabiesblueprint.org/3-1-3-What-personnel-and?lang=en"/>
    <hyperlink ref="H8" r:id="rId3" display="http://www.fao.org/3/a-i2415e.pdf"/>
    <hyperlink ref="H9" r:id="rId4" display="http://www.fao.org/3/a-i2415e.pdf"/>
    <hyperlink ref="I10" r:id="rId5" display="http://caninerabiesblueprint.org/Zoonotic-diseases-a-guide-to"/>
    <hyperlink ref="I11" r:id="rId6" display="http://caninerabiesblueprint.org/Zoonotic-diseases-a-guide-to"/>
    <hyperlink ref="G10" r:id="rId7" display="http://caninerabiesblueprint.org/3-1-3-What-personnel-and?lang=en"/>
    <hyperlink ref="H10" r:id="rId8" display="http://www.fao.org/3/a-i2415e.pdf"/>
    <hyperlink ref="G11" r:id="rId9" display="http://caninerabiesblueprint.org/3-1-3-What-personnel-and?lang=en"/>
    <hyperlink ref="H11" r:id="rId10" display="http://www.fao.org/3/a-i2415e.pdf"/>
    <hyperlink ref="G5" r:id="rId11" display="http://caninerabiesblueprint.org/3-1-3-What-personnel-and?lang=en"/>
    <hyperlink ref="H5" r:id="rId12" display="http://www.fao.org/3/a-i2415e.pdf"/>
    <hyperlink ref="G6" r:id="rId13" display="http://caninerabiesblueprint.org/3-1-3-What-personnel-and?lang=en"/>
    <hyperlink ref="H6" r:id="rId14" display="http://www.fao.org/3/a-i2415e.pdf"/>
    <hyperlink ref="G12" r:id="rId15" display="http://caninerabiesblueprint.org/5-3-1-Rabies-surveillance?lang=en"/>
    <hyperlink ref="G15" r:id="rId16" display="http://caninerabiesblueprint.org/5-1-1-The-epidemiology-of-rabies?lang=en"/>
    <hyperlink ref="G16" r:id="rId17" display="http://caninerabiesblueprint.org/5-1-1-The-epidemiology-of-rabies?lang=en"/>
    <hyperlink ref="H16" r:id="rId18" display="http://caninerabiesblueprint.org/OIE-Terrestrial-Animal-Health-Code"/>
    <hyperlink ref="H15" r:id="rId19" display="http://caninerabiesblueprint.org/WHO-International-Health"/>
    <hyperlink ref="G17" r:id="rId20" display="http://caninerabiesblueprint.org/5-1-1-The-epidemiology-of-rabies?lang=en"/>
    <hyperlink ref="H17" r:id="rId21" display="http://caninerabiesblueprint.org/WHO-International-Health"/>
    <hyperlink ref="I17" r:id="rId22" display="http://caninerabiesblueprint.org/OIE-Terrestrial-Animal-Health-Code"/>
    <hyperlink ref="J17" r:id="rId23" display="http://caninerabiesblueprint.org/Roles-and-Responsibilities?lang=en"/>
    <hyperlink ref="J10" r:id="rId24" display="http://rabiessurveillanceblueprint.org/-2-3-Animal-rabies-surveillance-"/>
    <hyperlink ref="J11" r:id="rId25" display="http://rabiessurveillanceblueprint.org/-2-2-Human-rabies-surveillance-"/>
    <hyperlink ref="G24" r:id="rId26" display="http://caninerabiesblueprint.org/Public-health-and-economic-burden?lang=en"/>
    <hyperlink ref="H24" r:id="rId27" display="http://caninerabiesblueprint.org/A-study-that-quantified-the?lang=en"/>
    <hyperlink ref="G18" r:id="rId28" display="http://rabiessurveillanceblueprint.org/-2-2-Human-rabies-surveillance-"/>
    <hyperlink ref="G25" r:id="rId29" display="http://caninerabiesblueprint.org/A-study-that-quantified-the?lang=en"/>
    <hyperlink ref="H25" r:id="rId30" display="http://caninerabiesblueprint.org/A-study-comparing-the-cost?lang=en"/>
    <hyperlink ref="G23" r:id="rId31" display="http://caninerabiesblueprint.org/WHO-International-Health"/>
    <hyperlink ref="H23" r:id="rId32" display="http://caninerabiesblueprint.org/OIE-Terrestrial-Animal-Health-Code"/>
    <hyperlink ref="J5" r:id="rId33" display="http://rabiessurveillanceblueprint.org/-Reporting-dissemination-and-"/>
    <hyperlink ref="J6" r:id="rId34" display="http://rabiessurveillanceblueprint.org/-Reporting-dissemination-and-"/>
    <hyperlink ref="I6" r:id="rId35" display="http://caninerabiesblueprint.org/Zoonotic-diseases-a-guide-to"/>
    <hyperlink ref="I5" r:id="rId36" display="http://caninerabiesblueprint.org/Zoonotic-diseases-a-guide-to"/>
    <hyperlink ref="G7" r:id="rId37" display="http://rabiessurveillanceblueprint.org/6-7-What-international-rabies?lang=en"/>
    <hyperlink ref="I9" r:id="rId38" display="http://rabiessurveillanceblueprint.org/-2-2-Human-rabies-surveillance-"/>
    <hyperlink ref="I8" r:id="rId39" display="http://rabiessurveillanceblueprint.org/-2-3-Animal-rabies-surveillance-"/>
    <hyperlink ref="G22" r:id="rId40" display="http://caninerabiesblueprint.org/WHO-International-Health"/>
    <hyperlink ref="G13" r:id="rId41" display="http://caninerabiesblueprint.org/5-4-1-What-techniques-are?lang=en"/>
  </hyperlinks>
  <pageMargins left="0.7" right="0.7" top="0.75" bottom="0.75" header="0.3" footer="0.3"/>
  <pageSetup paperSize="9" orientation="portrait"/>
  <drawing r:id="rId4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L18"/>
  <sheetViews>
    <sheetView showGridLines="0" topLeftCell="A3" workbookViewId="0">
      <selection activeCell="E13" sqref="E13"/>
    </sheetView>
  </sheetViews>
  <sheetFormatPr baseColWidth="10" defaultColWidth="8.6640625" defaultRowHeight="15" x14ac:dyDescent="0.2"/>
  <cols>
    <col min="1" max="1" width="9.1640625" style="2" customWidth="1"/>
    <col min="2" max="2" width="14.6640625" style="3" customWidth="1"/>
    <col min="3" max="3" width="56" style="3" customWidth="1"/>
    <col min="4" max="4" width="50.33203125" customWidth="1"/>
    <col min="6" max="6" width="38.6640625" customWidth="1"/>
    <col min="7" max="7" width="17.6640625" style="207" customWidth="1"/>
    <col min="8" max="11" width="17.6640625" style="142" customWidth="1"/>
  </cols>
  <sheetData>
    <row r="1" spans="1:12" ht="67.5" customHeight="1" x14ac:dyDescent="0.2">
      <c r="A1" s="46"/>
      <c r="B1"/>
      <c r="C1" s="270"/>
      <c r="D1" s="3"/>
      <c r="F1" s="9"/>
      <c r="I1"/>
      <c r="J1"/>
      <c r="K1"/>
    </row>
    <row r="2" spans="1:12" x14ac:dyDescent="0.2">
      <c r="A2" s="49" t="s">
        <v>4</v>
      </c>
      <c r="B2"/>
      <c r="D2" s="3"/>
      <c r="F2" s="9"/>
      <c r="I2"/>
      <c r="J2"/>
      <c r="K2"/>
    </row>
    <row r="3" spans="1:12" x14ac:dyDescent="0.2">
      <c r="B3"/>
      <c r="I3"/>
      <c r="J3"/>
      <c r="K3"/>
    </row>
    <row r="4" spans="1:12" s="32" customFormat="1" ht="30" x14ac:dyDescent="0.2">
      <c r="A4" s="20" t="s">
        <v>0</v>
      </c>
      <c r="B4" s="25" t="s">
        <v>42</v>
      </c>
      <c r="C4" s="21" t="s">
        <v>1</v>
      </c>
      <c r="D4" s="31" t="s">
        <v>312</v>
      </c>
      <c r="E4" s="22" t="s">
        <v>2</v>
      </c>
      <c r="F4" s="219" t="s">
        <v>3</v>
      </c>
      <c r="G4" s="350" t="s">
        <v>573</v>
      </c>
      <c r="H4" s="350"/>
      <c r="I4" s="350"/>
      <c r="J4" s="350"/>
      <c r="K4" s="350"/>
    </row>
    <row r="5" spans="1:12" s="10" customFormat="1" ht="45" x14ac:dyDescent="0.2">
      <c r="A5" s="99">
        <v>0</v>
      </c>
      <c r="B5" s="340" t="s">
        <v>408</v>
      </c>
      <c r="C5" s="245" t="s">
        <v>326</v>
      </c>
      <c r="D5" s="170" t="s">
        <v>34</v>
      </c>
      <c r="E5" s="87">
        <v>1</v>
      </c>
      <c r="F5" s="220" t="s">
        <v>710</v>
      </c>
      <c r="G5" s="209" t="s">
        <v>498</v>
      </c>
      <c r="H5" s="209" t="s">
        <v>500</v>
      </c>
      <c r="I5" s="209" t="s">
        <v>499</v>
      </c>
      <c r="J5" s="209" t="s">
        <v>551</v>
      </c>
      <c r="K5" s="209" t="s">
        <v>497</v>
      </c>
    </row>
    <row r="6" spans="1:12" s="10" customFormat="1" ht="30" x14ac:dyDescent="0.2">
      <c r="A6" s="101">
        <v>0</v>
      </c>
      <c r="B6" s="342"/>
      <c r="C6" s="98" t="s">
        <v>328</v>
      </c>
      <c r="D6" s="173" t="s">
        <v>432</v>
      </c>
      <c r="E6" s="91">
        <v>0</v>
      </c>
      <c r="F6" s="221" t="s">
        <v>711</v>
      </c>
      <c r="G6" s="211" t="s">
        <v>501</v>
      </c>
      <c r="H6" s="211" t="s">
        <v>563</v>
      </c>
      <c r="I6" s="212"/>
      <c r="J6" s="212"/>
      <c r="K6" s="212"/>
    </row>
    <row r="7" spans="1:12" s="10" customFormat="1" ht="45" customHeight="1" x14ac:dyDescent="0.2">
      <c r="A7" s="99">
        <v>1</v>
      </c>
      <c r="B7" s="340" t="s">
        <v>409</v>
      </c>
      <c r="C7" s="245" t="s">
        <v>661</v>
      </c>
      <c r="D7" s="313"/>
      <c r="E7" s="87">
        <v>1</v>
      </c>
      <c r="F7" s="220" t="s">
        <v>712</v>
      </c>
      <c r="G7" s="211" t="s">
        <v>510</v>
      </c>
      <c r="H7" s="211" t="s">
        <v>511</v>
      </c>
      <c r="I7" s="211" t="s">
        <v>512</v>
      </c>
      <c r="J7" s="212"/>
      <c r="K7" s="212"/>
    </row>
    <row r="8" spans="1:12" s="10" customFormat="1" ht="120" x14ac:dyDescent="0.2">
      <c r="A8" s="101">
        <v>1</v>
      </c>
      <c r="B8" s="341"/>
      <c r="C8" s="98" t="s">
        <v>583</v>
      </c>
      <c r="D8" s="167" t="s">
        <v>574</v>
      </c>
      <c r="E8" s="91">
        <v>0</v>
      </c>
      <c r="F8" s="221" t="s">
        <v>713</v>
      </c>
      <c r="G8" s="211" t="s">
        <v>501</v>
      </c>
      <c r="H8" s="211" t="s">
        <v>502</v>
      </c>
      <c r="I8" s="211" t="s">
        <v>503</v>
      </c>
      <c r="J8" s="212"/>
      <c r="K8" s="212"/>
    </row>
    <row r="9" spans="1:12" s="10" customFormat="1" ht="45" customHeight="1" x14ac:dyDescent="0.2">
      <c r="A9" s="216">
        <v>1</v>
      </c>
      <c r="B9" s="341"/>
      <c r="C9" s="98" t="s">
        <v>464</v>
      </c>
      <c r="D9" s="172"/>
      <c r="E9" s="91">
        <v>1</v>
      </c>
      <c r="F9" s="221" t="s">
        <v>714</v>
      </c>
      <c r="G9" s="211" t="s">
        <v>570</v>
      </c>
      <c r="H9" s="212"/>
      <c r="I9" s="212"/>
      <c r="J9" s="212"/>
      <c r="K9" s="212"/>
    </row>
    <row r="10" spans="1:12" s="10" customFormat="1" ht="45" customHeight="1" x14ac:dyDescent="0.2">
      <c r="A10" s="217">
        <v>1</v>
      </c>
      <c r="B10" s="341"/>
      <c r="C10" s="251" t="s">
        <v>584</v>
      </c>
      <c r="D10" s="218"/>
      <c r="E10" s="164">
        <v>0</v>
      </c>
      <c r="F10" s="222" t="s">
        <v>715</v>
      </c>
      <c r="G10" s="211" t="s">
        <v>568</v>
      </c>
      <c r="H10" s="212"/>
      <c r="I10" s="212"/>
      <c r="J10" s="212"/>
      <c r="K10" s="212"/>
    </row>
    <row r="11" spans="1:12" s="10" customFormat="1" ht="30" customHeight="1" x14ac:dyDescent="0.2">
      <c r="A11" s="101">
        <v>2</v>
      </c>
      <c r="B11" s="341"/>
      <c r="C11" s="98" t="s">
        <v>362</v>
      </c>
      <c r="D11" s="267" t="s">
        <v>433</v>
      </c>
      <c r="E11" s="91">
        <v>0</v>
      </c>
      <c r="F11" s="221" t="s">
        <v>716</v>
      </c>
      <c r="G11" s="211" t="s">
        <v>510</v>
      </c>
      <c r="H11" s="211" t="s">
        <v>535</v>
      </c>
      <c r="I11" s="212"/>
      <c r="J11" s="212"/>
      <c r="K11" s="212"/>
    </row>
    <row r="12" spans="1:12" s="10" customFormat="1" ht="36" x14ac:dyDescent="0.2">
      <c r="A12" s="101">
        <v>2</v>
      </c>
      <c r="B12" s="341"/>
      <c r="C12" s="98" t="s">
        <v>662</v>
      </c>
      <c r="D12" s="313"/>
      <c r="E12" s="91">
        <v>1</v>
      </c>
      <c r="F12" s="221" t="s">
        <v>717</v>
      </c>
      <c r="G12" s="211" t="s">
        <v>536</v>
      </c>
      <c r="H12" s="211" t="s">
        <v>535</v>
      </c>
      <c r="I12" s="211" t="s">
        <v>509</v>
      </c>
      <c r="J12" s="212"/>
      <c r="K12" s="212"/>
    </row>
    <row r="13" spans="1:12" s="10" customFormat="1" ht="30" x14ac:dyDescent="0.2">
      <c r="A13" s="101">
        <v>3</v>
      </c>
      <c r="B13" s="341"/>
      <c r="C13" s="98" t="s">
        <v>663</v>
      </c>
      <c r="D13" s="167" t="s">
        <v>664</v>
      </c>
      <c r="E13" s="91">
        <v>0</v>
      </c>
      <c r="F13" s="221" t="s">
        <v>718</v>
      </c>
      <c r="G13" s="211" t="s">
        <v>549</v>
      </c>
      <c r="H13" s="211" t="s">
        <v>570</v>
      </c>
      <c r="I13" s="212"/>
      <c r="J13" s="212"/>
      <c r="K13" s="212"/>
    </row>
    <row r="14" spans="1:12" s="10" customFormat="1" ht="30" x14ac:dyDescent="0.2">
      <c r="A14" s="101">
        <v>3</v>
      </c>
      <c r="B14" s="341"/>
      <c r="C14" s="98" t="s">
        <v>377</v>
      </c>
      <c r="D14" s="173" t="s">
        <v>35</v>
      </c>
      <c r="E14" s="91">
        <v>0</v>
      </c>
      <c r="F14" s="221" t="s">
        <v>718</v>
      </c>
      <c r="G14" s="211" t="s">
        <v>500</v>
      </c>
      <c r="H14" s="211" t="s">
        <v>550</v>
      </c>
      <c r="I14" s="211" t="s">
        <v>497</v>
      </c>
      <c r="J14" s="211" t="s">
        <v>551</v>
      </c>
      <c r="K14" s="212"/>
      <c r="L14"/>
    </row>
    <row r="15" spans="1:12" s="10" customFormat="1" ht="30" x14ac:dyDescent="0.2">
      <c r="A15" s="101">
        <v>4</v>
      </c>
      <c r="B15" s="341"/>
      <c r="C15" s="98" t="s">
        <v>394</v>
      </c>
      <c r="D15" s="314"/>
      <c r="E15" s="91">
        <v>0</v>
      </c>
      <c r="F15" s="221" t="s">
        <v>718</v>
      </c>
      <c r="G15" s="211" t="s">
        <v>496</v>
      </c>
      <c r="H15" s="212"/>
      <c r="I15" s="212"/>
      <c r="J15" s="212"/>
      <c r="K15" s="212"/>
    </row>
    <row r="16" spans="1:12" s="10" customFormat="1" ht="30" x14ac:dyDescent="0.2">
      <c r="A16" s="103">
        <v>5</v>
      </c>
      <c r="B16" s="342"/>
      <c r="C16" s="250" t="s">
        <v>404</v>
      </c>
      <c r="D16" s="104"/>
      <c r="E16" s="95">
        <v>0</v>
      </c>
      <c r="F16" s="223" t="s">
        <v>718</v>
      </c>
      <c r="G16" s="213" t="s">
        <v>496</v>
      </c>
      <c r="H16" s="214"/>
      <c r="I16" s="214"/>
      <c r="J16" s="214"/>
      <c r="K16" s="214"/>
    </row>
    <row r="18" spans="3:3" x14ac:dyDescent="0.2">
      <c r="C18" s="140"/>
    </row>
  </sheetData>
  <sheetProtection algorithmName="SHA-512" hashValue="EqOlaFxtlOmo57WrZ2lws8cl3hwQmSGAvYNStj87g/D8y2WSMxrwY63E0cmzIdCEqmS1ZJm1U3BlPCqZaAg7ew==" saltValue="sV1FZMMBXbSl3fgR2doGGA==" spinCount="100000" sheet="1" objects="1" scenarios="1" formatColumns="0"/>
  <customSheetViews>
    <customSheetView guid="{A09E5DD0-AC96-4D53-94A2-26B4313321AF}" showGridLines="0">
      <selection activeCell="D7" sqref="D7"/>
      <pageMargins left="0.7" right="0.7" top="0.75" bottom="0.75" header="0.3" footer="0.3"/>
      <pageSetup paperSize="9" orientation="portrait"/>
    </customSheetView>
  </customSheetViews>
  <mergeCells count="3">
    <mergeCell ref="B5:B6"/>
    <mergeCell ref="B7:B16"/>
    <mergeCell ref="G4:K4"/>
  </mergeCells>
  <dataValidations count="1">
    <dataValidation type="whole" operator="lessThanOrEqual" allowBlank="1" showErrorMessage="1" error="Please enter:_x000a_&quot;0&quot; if No or None, or_x000a_&quot;1&quot; if Yes" sqref="E1:E1048576">
      <formula1>1</formula1>
    </dataValidation>
  </dataValidations>
  <hyperlinks>
    <hyperlink ref="G5" r:id="rId1" display="http://caninerabiesblueprint.org/3-1-7-Which-laboratories-are?lang=en"/>
    <hyperlink ref="H5" r:id="rId2"/>
    <hyperlink ref="I5" r:id="rId3"/>
    <hyperlink ref="K5" r:id="rId4" display="http://caninerabiesblueprint.org/WHO-expert-consultation-on-rabies"/>
    <hyperlink ref="J5" r:id="rId5"/>
    <hyperlink ref="G6" r:id="rId6"/>
    <hyperlink ref="G8" r:id="rId7"/>
    <hyperlink ref="H8" r:id="rId8"/>
    <hyperlink ref="I8" r:id="rId9"/>
    <hyperlink ref="G7" r:id="rId10" display="http://caninerabiesblueprint.org/3-1-8-What-are-the-minimum?lang=en"/>
    <hyperlink ref="H7" r:id="rId11" display="http://caninerabiesblueprint.org/OIE-Manual-of-Diagnostic-Tests-and"/>
    <hyperlink ref="I7" r:id="rId12" display="http://caninerabiesblueprint.org/Laboratory-biorisk-management"/>
    <hyperlink ref="G11" r:id="rId13" display="http://caninerabiesblueprint.org/3-1-8-What-are-the-minimum?lang=en"/>
    <hyperlink ref="H11" r:id="rId14" display="http://caninerabiesblueprint.org/Laboratory-biorisk-management"/>
    <hyperlink ref="G12" r:id="rId15" display="http://caninerabiesblueprint.org/OIE-Manual-of-Diagnostic-Tests-and"/>
    <hyperlink ref="H12" r:id="rId16" display="http://caninerabiesblueprint.org/Laboratory-biorisk-management"/>
    <hyperlink ref="I12" r:id="rId17" display="http://caninerabiesblueprint.org/5-3-1-Rabies-surveillance?lang=en"/>
    <hyperlink ref="G13" r:id="rId18" display="http://caninerabiesblueprint.org/3-1-8-What-are-the-minimum?lang=en"/>
    <hyperlink ref="G14" r:id="rId19" display="http://www.oie.int/en/our-scientific-expertise/reference-laboratories/list-of-laboratories/"/>
    <hyperlink ref="H14" r:id="rId20" display="http://apps.who.int/whocc/Search.aspx"/>
    <hyperlink ref="I14" r:id="rId21" display="http://caninerabiesblueprint.org/WHO-expert-consultation-on-rabies"/>
    <hyperlink ref="J14" r:id="rId22"/>
    <hyperlink ref="G15" r:id="rId23" display="http://caninerabiesblueprint.org/OIE-Terrestrial-Animal-Health-Code"/>
    <hyperlink ref="G16" r:id="rId24" display="http://caninerabiesblueprint.org/OIE-Terrestrial-Animal-Health-Code"/>
    <hyperlink ref="H6" r:id="rId25" display="http://rabiessurveillanceblueprint.org/3-6-What-samples-do-we-need-to"/>
    <hyperlink ref="G9" r:id="rId26" display="http://rabiessurveillanceblueprint.org/-Laboratory-rabies-diagnosis-"/>
    <hyperlink ref="G10" r:id="rId27" display="http://rabiessurveillanceblueprint.org/6-7-What-international-rabies?lang=en"/>
    <hyperlink ref="H13" r:id="rId28" display="http://rabiessurveillanceblueprint.org/-Laboratory-rabies-diagnosis-"/>
  </hyperlinks>
  <pageMargins left="0.7" right="0.7" top="0.75" bottom="0.75" header="0.3" footer="0.3"/>
  <pageSetup paperSize="9" orientation="portrait"/>
  <drawing r:id="rId2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INSTRUCTIONS - READ THIS FIRST</vt:lpstr>
      <vt:lpstr>S0-S5</vt:lpstr>
      <vt:lpstr>Country profile</vt:lpstr>
      <vt:lpstr>country</vt:lpstr>
      <vt:lpstr>IEC</vt:lpstr>
      <vt:lpstr>Dog popn</vt:lpstr>
      <vt:lpstr>Prev &amp; Ctrl</vt:lpstr>
      <vt:lpstr>Data coll &amp; ax</vt:lpstr>
      <vt:lpstr>Lab dx</vt:lpstr>
      <vt:lpstr>Cross-cutting issues</vt:lpstr>
      <vt:lpstr>Legislation</vt:lpstr>
      <vt:lpstr>key acts</vt:lpstr>
      <vt:lpstr>masterlist</vt:lpstr>
      <vt:lpstr>SUMMARY (Score)</vt:lpstr>
      <vt:lpstr>SUMMARY (S0-S5)</vt:lpstr>
      <vt:lpstr>RULES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 Asia Research</dc:creator>
  <cp:lastModifiedBy>Andre Coetzer</cp:lastModifiedBy>
  <cp:lastPrinted>2016-06-27T05:30:53Z</cp:lastPrinted>
  <dcterms:created xsi:type="dcterms:W3CDTF">2015-04-17T07:47:18Z</dcterms:created>
  <dcterms:modified xsi:type="dcterms:W3CDTF">2017-02-07T11:26:12Z</dcterms:modified>
</cp:coreProperties>
</file>