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autoCompressPictures="0"/>
  <bookViews>
    <workbookView xWindow="0" yWindow="0" windowWidth="20490" windowHeight="7755" tabRatio="916" firstSheet="2" activeTab="14"/>
  </bookViews>
  <sheets>
    <sheet name="INSTRUCTIONS - READ THIS FIRST" sheetId="1" r:id="rId1"/>
    <sheet name="S0-S5" sheetId="17" state="hidden" r:id="rId2"/>
    <sheet name="Country profile" sheetId="2" r:id="rId3"/>
    <sheet name="country" sheetId="3" state="hidden" r:id="rId4"/>
    <sheet name="S-IEC" sheetId="7" state="hidden" r:id="rId5"/>
    <sheet name="S-Dog popn" sheetId="9" state="hidden" r:id="rId6"/>
    <sheet name="T-Prev &amp; Ctrl" sheetId="8" state="hidden" r:id="rId7"/>
    <sheet name="T-Data coll &amp; ax" sheetId="5" state="hidden" r:id="rId8"/>
    <sheet name="T-Lab dx" sheetId="6" state="hidden" r:id="rId9"/>
    <sheet name="O-Cross-cutting issues" sheetId="10" state="hidden" r:id="rId10"/>
    <sheet name="P-Legislation" sheetId="4" state="hidden" r:id="rId11"/>
    <sheet name="key acts" sheetId="19" state="hidden" r:id="rId12"/>
    <sheet name="masterlist" sheetId="15" state="hidden" r:id="rId13"/>
    <sheet name="SUMMARY (Score)" sheetId="11" r:id="rId14"/>
    <sheet name="SUMMARY (S0-S5)" sheetId="18" r:id="rId15"/>
    <sheet name="RULES" sheetId="13" state="hidden" r:id="rId16"/>
  </sheets>
  <externalReferences>
    <externalReference r:id="rId17"/>
  </externalReferences>
  <definedNames>
    <definedName name="A_case_definition_for_animal_rabies_is_available">'P-Legislation'!$C$6:$C$18</definedName>
    <definedName name="ACHIEVEMENTS___ACTIVITIES">'P-Legislation'!$C$5:$C$18</definedName>
    <definedName name="COUNTRY" localSheetId="1">[1]country!$A$1:$A$267</definedName>
    <definedName name="COUNTRY">country!$A$1:$A$267</definedName>
    <definedName name="crossstage" localSheetId="1">'[1]Cross-cutting issues'!$A$5:$A$16</definedName>
    <definedName name="crossstage">'O-Cross-cutting issues'!$A$5:$A$16</definedName>
    <definedName name="crossstatus" localSheetId="1">'[1]Cross-cutting issues'!$E$5:$E$16</definedName>
    <definedName name="crossstatus">'O-Cross-cutting issues'!$E$5:$E$16</definedName>
    <definedName name="datastage" localSheetId="1">'[1]Data coll &amp; ax'!$A$5:$A$22</definedName>
    <definedName name="datastage">'T-Data coll &amp; ax'!$A$5:$A$25</definedName>
    <definedName name="datastatus" localSheetId="1">'[1]Data coll &amp; ax'!$E$5:$E$22</definedName>
    <definedName name="datastatus">'T-Data coll &amp; ax'!$E$5:$E$25</definedName>
    <definedName name="dogstage" localSheetId="1">'[1]Dog popn'!$A$5:$A$9</definedName>
    <definedName name="dogstage">'S-Dog popn'!$A$5:$A$15</definedName>
    <definedName name="dogstatus" localSheetId="1">'[1]Dog popn'!$E$5:$E$9</definedName>
    <definedName name="dogstatus">'S-Dog popn'!$E$5:$E$15</definedName>
    <definedName name="iecstage" localSheetId="1">[1]IEC!$A$5:$A$21</definedName>
    <definedName name="iecstage">'S-IEC'!$A$5:$A$25</definedName>
    <definedName name="iecstatus" localSheetId="1">[1]IEC!$E$5:$E$21</definedName>
    <definedName name="iecstatus">'S-IEC'!$E$5:$E$25</definedName>
    <definedName name="kp" localSheetId="3">country!#REF!</definedName>
    <definedName name="labstage" localSheetId="1">'[1]Lab dx'!$A$5:$A$15</definedName>
    <definedName name="labstage">'T-Lab dx'!$A$5:$A$16</definedName>
    <definedName name="labstatus" localSheetId="1">'[1]Lab dx'!$E$5:$E$15</definedName>
    <definedName name="labstatus">'T-Lab dx'!$E$5:$E$16</definedName>
    <definedName name="National_case_definition_for_animal_rabies">'P-Legislation'!$B$6:$B$18</definedName>
    <definedName name="OTHER_IMPORTANT_INFORMATION">'P-Legislation'!$D$5:$D$18</definedName>
    <definedName name="pendcross">#REF!</definedName>
    <definedName name="penddata">#REF!</definedName>
    <definedName name="penddog">#REF!</definedName>
    <definedName name="pendiec">#REF!</definedName>
    <definedName name="pendlab">#REF!</definedName>
    <definedName name="pendleg">#REF!</definedName>
    <definedName name="pendprev">#REF!</definedName>
    <definedName name="prevstage" localSheetId="1">'[1]Prev &amp; Ctrl'!$A$5:$A$29</definedName>
    <definedName name="prevstage">'T-Prev &amp; Ctrl'!$A$5:$A$30</definedName>
    <definedName name="prevstatus" localSheetId="1">'[1]Prev &amp; Ctrl'!$E$5:$E$29</definedName>
    <definedName name="prevstatus">'T-Prev &amp; Ctrl'!$E$5:$E$30</definedName>
    <definedName name="_xlnm.Print_Area" localSheetId="13">'SUMMARY (Score)'!$A$1:$J$127</definedName>
    <definedName name="REMARKS">'P-Legislation'!$F$5:$F$18</definedName>
    <definedName name="STAGE" localSheetId="1">[1]Legislation!$A$5:$A$19</definedName>
    <definedName name="STAGE">'P-Legislation'!$A$5:$A$18</definedName>
    <definedName name="STATUS" localSheetId="1">[1]Legislation!$E$5:$E$19</definedName>
    <definedName name="STATUS">'P-Legislation'!$E$5:$E$18</definedName>
    <definedName name="subcomponent">'P-Legislation'!$B$5:$B$18</definedName>
    <definedName name="tbl">'P-Legislation'!$A$5:$E$18</definedName>
    <definedName name="u" localSheetId="3">country!#REF!</definedName>
    <definedName name="Z_A09E5DD0_AC96_4D53_94A2_26B4313321AF_.wvu.PrintArea" localSheetId="13" hidden="1">'SUMMARY (Score)'!$A$1:$J$127</definedName>
  </definedNames>
  <calcPr calcId="125725"/>
  <customWorkbookViews>
    <customWorkbookView name="Deepa - Personal View" guid="{A09E5DD0-AC96-4D53-94A2-26B4313321AF}" mergeInterval="0" personalView="1" maximized="1" xWindow="1" yWindow="1" windowWidth="1366" windowHeight="548" tabRatio="917" activeSheetId="6"/>
  </customWorkbookViews>
  <pivotCaches>
    <pivotCache cacheId="0" r:id="rId18"/>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O8" i="18"/>
  <c r="O6"/>
  <c r="I9" i="11"/>
  <c r="I7"/>
  <c r="K10" i="18" l="1"/>
  <c r="K11"/>
  <c r="K12"/>
  <c r="K9"/>
  <c r="J8" i="11" l="1"/>
  <c r="J10" i="18"/>
  <c r="J11"/>
  <c r="J12"/>
  <c r="G14"/>
  <c r="F14"/>
  <c r="D20"/>
  <c r="E20"/>
  <c r="D21"/>
  <c r="E21"/>
  <c r="D22"/>
  <c r="E22"/>
  <c r="D23"/>
  <c r="E23"/>
  <c r="D9"/>
  <c r="E9"/>
  <c r="B32"/>
  <c r="C32"/>
  <c r="C33"/>
  <c r="B33"/>
  <c r="I13" i="11" l="1"/>
  <c r="I11"/>
  <c r="G38" i="18"/>
  <c r="F38"/>
  <c r="G37"/>
  <c r="F37"/>
  <c r="E36"/>
  <c r="D36"/>
  <c r="G36"/>
  <c r="F36"/>
  <c r="C36"/>
  <c r="B36"/>
  <c r="K36"/>
  <c r="J36"/>
  <c r="I36"/>
  <c r="H36"/>
  <c r="G35"/>
  <c r="F35"/>
  <c r="G34"/>
  <c r="F34"/>
  <c r="G33"/>
  <c r="F33"/>
  <c r="I33"/>
  <c r="H33"/>
  <c r="M32"/>
  <c r="L32"/>
  <c r="G32"/>
  <c r="F32"/>
  <c r="K32"/>
  <c r="J32"/>
  <c r="I32"/>
  <c r="H32"/>
  <c r="G31"/>
  <c r="F31"/>
  <c r="G30"/>
  <c r="F30"/>
  <c r="I30"/>
  <c r="H30"/>
  <c r="E29"/>
  <c r="D29"/>
  <c r="G29"/>
  <c r="F29"/>
  <c r="I29"/>
  <c r="H29"/>
  <c r="E28"/>
  <c r="D28"/>
  <c r="G28"/>
  <c r="F28"/>
  <c r="I28"/>
  <c r="H28"/>
  <c r="E27"/>
  <c r="D27"/>
  <c r="G27"/>
  <c r="F27"/>
  <c r="C27"/>
  <c r="B27"/>
  <c r="K27"/>
  <c r="J27"/>
  <c r="I27"/>
  <c r="H27"/>
  <c r="M26"/>
  <c r="L26"/>
  <c r="E26"/>
  <c r="D26"/>
  <c r="G26"/>
  <c r="F26"/>
  <c r="C26"/>
  <c r="B26"/>
  <c r="K26"/>
  <c r="J26"/>
  <c r="I26"/>
  <c r="H26"/>
  <c r="G25"/>
  <c r="F25"/>
  <c r="G24"/>
  <c r="F24"/>
  <c r="C24"/>
  <c r="B24"/>
  <c r="G23"/>
  <c r="F23"/>
  <c r="C23"/>
  <c r="B23"/>
  <c r="M22"/>
  <c r="L22"/>
  <c r="G22"/>
  <c r="F22"/>
  <c r="C22"/>
  <c r="B22"/>
  <c r="I22"/>
  <c r="H22"/>
  <c r="M21"/>
  <c r="L21"/>
  <c r="G21"/>
  <c r="F21"/>
  <c r="C21"/>
  <c r="B21"/>
  <c r="I21"/>
  <c r="H21"/>
  <c r="O21"/>
  <c r="N21"/>
  <c r="M20"/>
  <c r="L20"/>
  <c r="G20"/>
  <c r="F20"/>
  <c r="C20"/>
  <c r="B20"/>
  <c r="K20"/>
  <c r="J20"/>
  <c r="I20"/>
  <c r="H20"/>
  <c r="O20"/>
  <c r="N20"/>
  <c r="M19"/>
  <c r="L19"/>
  <c r="E19"/>
  <c r="D19"/>
  <c r="G19"/>
  <c r="F19"/>
  <c r="C19"/>
  <c r="B19"/>
  <c r="K19"/>
  <c r="J19"/>
  <c r="I19"/>
  <c r="H19"/>
  <c r="O19"/>
  <c r="N19"/>
  <c r="C18"/>
  <c r="B18"/>
  <c r="C17"/>
  <c r="B17"/>
  <c r="I17"/>
  <c r="H17"/>
  <c r="C16"/>
  <c r="B16"/>
  <c r="I16"/>
  <c r="H16"/>
  <c r="O16"/>
  <c r="N16"/>
  <c r="C15"/>
  <c r="B15"/>
  <c r="I15"/>
  <c r="H15"/>
  <c r="O15"/>
  <c r="N15"/>
  <c r="C14"/>
  <c r="B14"/>
  <c r="I14"/>
  <c r="H14"/>
  <c r="O14"/>
  <c r="N14"/>
  <c r="M13"/>
  <c r="L13"/>
  <c r="G13"/>
  <c r="F13"/>
  <c r="C13"/>
  <c r="B13"/>
  <c r="I13"/>
  <c r="H13"/>
  <c r="O13"/>
  <c r="N13"/>
  <c r="M12"/>
  <c r="L12"/>
  <c r="G12"/>
  <c r="F12"/>
  <c r="C12"/>
  <c r="B12"/>
  <c r="I12"/>
  <c r="H12"/>
  <c r="O12"/>
  <c r="N12"/>
  <c r="M11"/>
  <c r="L11"/>
  <c r="G11"/>
  <c r="F11"/>
  <c r="C11"/>
  <c r="B11"/>
  <c r="I11"/>
  <c r="H11"/>
  <c r="O11"/>
  <c r="N11"/>
  <c r="M10"/>
  <c r="L10"/>
  <c r="G10"/>
  <c r="F10"/>
  <c r="C10"/>
  <c r="B10"/>
  <c r="I10"/>
  <c r="H10"/>
  <c r="O10"/>
  <c r="N10"/>
  <c r="M9"/>
  <c r="L9"/>
  <c r="G9"/>
  <c r="F9"/>
  <c r="C9"/>
  <c r="B9"/>
  <c r="J9"/>
  <c r="I9"/>
  <c r="H9"/>
  <c r="O9"/>
  <c r="N9"/>
  <c r="K7"/>
  <c r="J7"/>
  <c r="M6"/>
  <c r="L6"/>
  <c r="K6"/>
  <c r="J6"/>
  <c r="D1"/>
  <c r="O7"/>
  <c r="N8"/>
  <c r="N7"/>
  <c r="N6"/>
  <c r="H7" i="11" l="1"/>
  <c r="J7" s="1"/>
  <c r="H17"/>
  <c r="G7"/>
  <c r="G17"/>
  <c r="G13"/>
  <c r="G15"/>
  <c r="H13"/>
  <c r="J13" s="1"/>
  <c r="H11"/>
  <c r="J11" s="1"/>
  <c r="H15"/>
  <c r="G11"/>
  <c r="H9"/>
  <c r="J9" s="1"/>
  <c r="G9"/>
  <c r="E1" i="18"/>
  <c r="J10" i="11" l="1"/>
  <c r="I15"/>
  <c r="J16" s="1"/>
  <c r="A1"/>
  <c r="J12"/>
  <c r="J14"/>
  <c r="C19"/>
  <c r="B19" s="1"/>
  <c r="C17"/>
  <c r="B17" s="1"/>
  <c r="C15"/>
  <c r="B15" s="1"/>
  <c r="C13"/>
  <c r="B13" s="1"/>
  <c r="C11"/>
  <c r="B11" s="1"/>
  <c r="C9"/>
  <c r="B9" s="1"/>
  <c r="C7"/>
  <c r="B7" s="1"/>
  <c r="J15" l="1"/>
  <c r="I17"/>
  <c r="J17" s="1"/>
  <c r="A3"/>
</calcChain>
</file>

<file path=xl/sharedStrings.xml><?xml version="1.0" encoding="utf-8"?>
<sst xmlns="http://schemas.openxmlformats.org/spreadsheetml/2006/main" count="1016" uniqueCount="672">
  <si>
    <t>STAGE</t>
  </si>
  <si>
    <t>ACHIEVEMENTS / ACTIVITIES</t>
  </si>
  <si>
    <t>STATUS</t>
  </si>
  <si>
    <t>REMARKS</t>
  </si>
  <si>
    <t>Instructions: Enter "0" under Status if No or None, or "1" if Yes</t>
  </si>
  <si>
    <t>Year the framework was reviewed</t>
  </si>
  <si>
    <t>National case definition for animal rabies</t>
  </si>
  <si>
    <t>National case definition for human rabies</t>
  </si>
  <si>
    <t>Legal framework</t>
  </si>
  <si>
    <t>Surveillance</t>
  </si>
  <si>
    <t>Health economic studies</t>
  </si>
  <si>
    <t>Only quality dog vaccines in accordance with OIE standards are being used</t>
  </si>
  <si>
    <t>Dog vaccination campaigns are regularly implemented in response to human cases and animal outbreaks</t>
  </si>
  <si>
    <t>Capacity for outbreak and re-introduction response maintained</t>
  </si>
  <si>
    <t>Dog vaccines</t>
  </si>
  <si>
    <t>Human vaccines</t>
  </si>
  <si>
    <t>Outbreak response and other rabies control activities</t>
  </si>
  <si>
    <t>Dog population studies to determine size, turn-over and accessibility have been conducted in pilot areas</t>
  </si>
  <si>
    <t>Identification of main national stakeholders in rabies prevention and control has been carried out</t>
  </si>
  <si>
    <t>Mechanisms for mobilizing emergency funds in case of an outbreak have been identified</t>
  </si>
  <si>
    <t>Mechanisms for regular intersectoral collaboration are in place and implemented</t>
  </si>
  <si>
    <t>Veterinary border inspection and quarantine measures are fully implemented in accordance with national regulations</t>
  </si>
  <si>
    <t>Intersectoral collaboration</t>
  </si>
  <si>
    <t>National programme and strategy</t>
  </si>
  <si>
    <t>Agencies the case definition was disseminated to</t>
  </si>
  <si>
    <t>Agencies and lowest local government unit the definition was endorsed to</t>
  </si>
  <si>
    <t>Title of the framework and the year it was passed</t>
  </si>
  <si>
    <t>LEGISLATION</t>
  </si>
  <si>
    <t>DATA COLLECTION AND ANALYSIS</t>
  </si>
  <si>
    <t>LABORATORY DIAGNOSIS</t>
  </si>
  <si>
    <t>INFORMATION, EDUCATION AND COMMUNICATION</t>
  </si>
  <si>
    <t>PREVENTION AND CONTROL</t>
  </si>
  <si>
    <t>DOG POPULATION RELATED ISSUES</t>
  </si>
  <si>
    <t>CROSS-CUTTING ISSUES</t>
  </si>
  <si>
    <t>Names of international rabies reference laboratories or collaborating/reference centers</t>
  </si>
  <si>
    <t>Name of institute where molecular tests are being performed</t>
  </si>
  <si>
    <t>Accomplished</t>
  </si>
  <si>
    <t>DATA COLLECTION &amp; ANALYSIS</t>
  </si>
  <si>
    <t>PREVENTION &amp; CONTROL</t>
  </si>
  <si>
    <t>INFORMATION, EDUCATION, COMMUNICATION</t>
  </si>
  <si>
    <t>The animal rabies case definition has been disseminated to relevant professionals</t>
  </si>
  <si>
    <t>The human rabies case definition has been disseminated to relevant professionals</t>
  </si>
  <si>
    <t>subcomponent</t>
  </si>
  <si>
    <t>SUMMARY OF RABIES PROGRAM ACTIVITIES</t>
  </si>
  <si>
    <t>Stepwise Approach towards Rabies Elimination</t>
  </si>
  <si>
    <t>Afghanistan</t>
  </si>
  <si>
    <t>Africa</t>
  </si>
  <si>
    <t>Aland Islands</t>
  </si>
  <si>
    <t>Albania</t>
  </si>
  <si>
    <t>Algeria</t>
  </si>
  <si>
    <t>American Samoa</t>
  </si>
  <si>
    <t>Andorra</t>
  </si>
  <si>
    <t>Angola</t>
  </si>
  <si>
    <t>Anguilla</t>
  </si>
  <si>
    <t>Antarctica</t>
  </si>
  <si>
    <t>Antigua &amp; Barbuda</t>
  </si>
  <si>
    <t>Argentina</t>
  </si>
  <si>
    <t>Armenia</t>
  </si>
  <si>
    <t>Aruba</t>
  </si>
  <si>
    <t>Asia</t>
  </si>
  <si>
    <t>Australia</t>
  </si>
  <si>
    <t>Austria</t>
  </si>
  <si>
    <t>Azerbaijan</t>
  </si>
  <si>
    <t>Bahamas, The</t>
  </si>
  <si>
    <t>Bahrain</t>
  </si>
  <si>
    <t>Bangladesh</t>
  </si>
  <si>
    <t>Barbados</t>
  </si>
  <si>
    <t>Belarus</t>
  </si>
  <si>
    <t>Belgium</t>
  </si>
  <si>
    <t>Belize</t>
  </si>
  <si>
    <t>Benin</t>
  </si>
  <si>
    <t>Bermuda</t>
  </si>
  <si>
    <t>Bhutan</t>
  </si>
  <si>
    <t>Bolivia</t>
  </si>
  <si>
    <t>Bonaire, St.Eustat, Saba</t>
  </si>
  <si>
    <t>Bosnia and Herzegovina</t>
  </si>
  <si>
    <t>Botswana</t>
  </si>
  <si>
    <t>Bouvet Island</t>
  </si>
  <si>
    <t>Brazil</t>
  </si>
  <si>
    <t>British Indian Ocean T.</t>
  </si>
  <si>
    <t>British Virgin Islands</t>
  </si>
  <si>
    <t>Brunei Darussalam</t>
  </si>
  <si>
    <t>Bulgaria</t>
  </si>
  <si>
    <t>Burkina Faso</t>
  </si>
  <si>
    <t>Burundi</t>
  </si>
  <si>
    <t>Cabo Verde</t>
  </si>
  <si>
    <t>Cambodia</t>
  </si>
  <si>
    <t>Cameroon</t>
  </si>
  <si>
    <t>Canada</t>
  </si>
  <si>
    <t>Caribbean, the</t>
  </si>
  <si>
    <t>Cayman Islands</t>
  </si>
  <si>
    <t>Central African Republic</t>
  </si>
  <si>
    <t>Central America</t>
  </si>
  <si>
    <t>Chad</t>
  </si>
  <si>
    <t>Chile</t>
  </si>
  <si>
    <t>China</t>
  </si>
  <si>
    <t>Christmas Island</t>
  </si>
  <si>
    <t>Cocos (Keeling) Islands</t>
  </si>
  <si>
    <t>Colombia</t>
  </si>
  <si>
    <t>Comoros</t>
  </si>
  <si>
    <t>Congo</t>
  </si>
  <si>
    <t>Congo, Dem. Rep. of the</t>
  </si>
  <si>
    <t>Cook Islands</t>
  </si>
  <si>
    <t>Costa Rica</t>
  </si>
  <si>
    <t>Cote D'Ivoire</t>
  </si>
  <si>
    <t>Croatia</t>
  </si>
  <si>
    <t>Cuba</t>
  </si>
  <si>
    <t>Curaçao</t>
  </si>
  <si>
    <t>Cyprus</t>
  </si>
  <si>
    <t>Czech Republic</t>
  </si>
  <si>
    <t>Denmark</t>
  </si>
  <si>
    <t>Djibouti</t>
  </si>
  <si>
    <t>Dominica</t>
  </si>
  <si>
    <t>Dominican Republic</t>
  </si>
  <si>
    <t>East Timor (Timor-Leste)</t>
  </si>
  <si>
    <t>Ecuador</t>
  </si>
  <si>
    <t>Egypt</t>
  </si>
  <si>
    <t>El Salvador</t>
  </si>
  <si>
    <t>Equatorial Guinea</t>
  </si>
  <si>
    <t>Eritrea</t>
  </si>
  <si>
    <t>Estonia</t>
  </si>
  <si>
    <t>Ethiopia</t>
  </si>
  <si>
    <t>Europe</t>
  </si>
  <si>
    <t>European Union</t>
  </si>
  <si>
    <t>Falkland Is. (Malvinas)</t>
  </si>
  <si>
    <t>Faroe Islands</t>
  </si>
  <si>
    <t>Fiji</t>
  </si>
  <si>
    <t>Finland</t>
  </si>
  <si>
    <t>France</t>
  </si>
  <si>
    <t>French Guiana</t>
  </si>
  <si>
    <t>French Polynesia</t>
  </si>
  <si>
    <t>French Southern Terr.</t>
  </si>
  <si>
    <t>Gabon</t>
  </si>
  <si>
    <t>Gambia, the</t>
  </si>
  <si>
    <t>Georgia</t>
  </si>
  <si>
    <t>Germany</t>
  </si>
  <si>
    <t>Ghana</t>
  </si>
  <si>
    <t>Gibraltar</t>
  </si>
  <si>
    <t>Greece</t>
  </si>
  <si>
    <t>Greenland</t>
  </si>
  <si>
    <t>Grenada</t>
  </si>
  <si>
    <t>Guadeloupe</t>
  </si>
  <si>
    <t>Guam</t>
  </si>
  <si>
    <t>Guatemala</t>
  </si>
  <si>
    <t>Guernsey and Alderney</t>
  </si>
  <si>
    <t>Guiana, French</t>
  </si>
  <si>
    <t>Guinea</t>
  </si>
  <si>
    <t>Guinea-Bissau</t>
  </si>
  <si>
    <t>Guinea, Equatorial</t>
  </si>
  <si>
    <t>Guyana</t>
  </si>
  <si>
    <t>Haiti</t>
  </si>
  <si>
    <t>Heard &amp; McDonald Is.</t>
  </si>
  <si>
    <t>Holy See (Vatican)</t>
  </si>
  <si>
    <t>Honduras</t>
  </si>
  <si>
    <t>Hong Kong, (China)</t>
  </si>
  <si>
    <t>Hungary</t>
  </si>
  <si>
    <t>Iceland</t>
  </si>
  <si>
    <t>India</t>
  </si>
  <si>
    <t>Indonesia</t>
  </si>
  <si>
    <t>Iran, Islamic Republic of</t>
  </si>
  <si>
    <t>Iraq</t>
  </si>
  <si>
    <t>Ireland</t>
  </si>
  <si>
    <t>Israel</t>
  </si>
  <si>
    <t>Italy</t>
  </si>
  <si>
    <t>Ivory Coast (Cote d'Ivoire)</t>
  </si>
  <si>
    <t>Jamaica</t>
  </si>
  <si>
    <t>Japan</t>
  </si>
  <si>
    <t>Jersey</t>
  </si>
  <si>
    <t>Jordan</t>
  </si>
  <si>
    <t>Kazakhstan</t>
  </si>
  <si>
    <t>Kenya</t>
  </si>
  <si>
    <t>Kiribati</t>
  </si>
  <si>
    <t>Korea Dem. People's Rep.</t>
  </si>
  <si>
    <t>Korea, (South) Republic of</t>
  </si>
  <si>
    <t>Kosovo</t>
  </si>
  <si>
    <t>Kuwait</t>
  </si>
  <si>
    <t>Kyrgyzstan</t>
  </si>
  <si>
    <t>Lao People's Dem. Rep.</t>
  </si>
  <si>
    <t>Latvia</t>
  </si>
  <si>
    <t>Lebanon</t>
  </si>
  <si>
    <t>Lesotho</t>
  </si>
  <si>
    <t>Liberia</t>
  </si>
  <si>
    <t>Libyan Arab Jamahiriya</t>
  </si>
  <si>
    <t>Liechtenstein</t>
  </si>
  <si>
    <t>Lithuania</t>
  </si>
  <si>
    <t>Luxembourg</t>
  </si>
  <si>
    <t>Macao, (China)</t>
  </si>
  <si>
    <t>Macedonia, TFYR</t>
  </si>
  <si>
    <t>Madagascar</t>
  </si>
  <si>
    <t>Malawi</t>
  </si>
  <si>
    <t>Malaysia</t>
  </si>
  <si>
    <t>Maldives</t>
  </si>
  <si>
    <t>Mali</t>
  </si>
  <si>
    <t>Malta</t>
  </si>
  <si>
    <t>Man, Isle of</t>
  </si>
  <si>
    <t>Marshall Islands</t>
  </si>
  <si>
    <t>Martinique (FR)</t>
  </si>
  <si>
    <t>Mauritania</t>
  </si>
  <si>
    <t>Mauritius</t>
  </si>
  <si>
    <t>Mayotte (FR)</t>
  </si>
  <si>
    <t>Mexico</t>
  </si>
  <si>
    <t>Micronesia, Fed. States of</t>
  </si>
  <si>
    <t>Middle East</t>
  </si>
  <si>
    <t>Moldova, Republic of</t>
  </si>
  <si>
    <t>Monaco</t>
  </si>
  <si>
    <t>Mongolia</t>
  </si>
  <si>
    <t>Montenegro</t>
  </si>
  <si>
    <t>Montserrat</t>
  </si>
  <si>
    <t>Morocco</t>
  </si>
  <si>
    <t>Mozambique</t>
  </si>
  <si>
    <t>Myanmar (ex-Burma)</t>
  </si>
  <si>
    <t>Namibia</t>
  </si>
  <si>
    <t>Nauru</t>
  </si>
  <si>
    <t>Nepal</t>
  </si>
  <si>
    <t>Netherlands</t>
  </si>
  <si>
    <t>Netherlands Antilles</t>
  </si>
  <si>
    <t>New Caledonia</t>
  </si>
  <si>
    <t>New Zealand</t>
  </si>
  <si>
    <t>Nicaragua</t>
  </si>
  <si>
    <t>Niger</t>
  </si>
  <si>
    <t>Nigeria</t>
  </si>
  <si>
    <t>Niue</t>
  </si>
  <si>
    <t>Norfolk Island</t>
  </si>
  <si>
    <t>North America</t>
  </si>
  <si>
    <t>Northern Mariana Islands</t>
  </si>
  <si>
    <t>Norway</t>
  </si>
  <si>
    <t>Oceania</t>
  </si>
  <si>
    <t>Oman</t>
  </si>
  <si>
    <t>Pakistan</t>
  </si>
  <si>
    <t>Palau</t>
  </si>
  <si>
    <t>Palestinian Territory</t>
  </si>
  <si>
    <t>Panama</t>
  </si>
  <si>
    <t>Papua New Guinea</t>
  </si>
  <si>
    <t>Paraguay</t>
  </si>
  <si>
    <t>Peru</t>
  </si>
  <si>
    <t>Philippines</t>
  </si>
  <si>
    <t>Pitcairn Island</t>
  </si>
  <si>
    <t>Poland</t>
  </si>
  <si>
    <t>Portugal</t>
  </si>
  <si>
    <t>Puerto Rico</t>
  </si>
  <si>
    <t>Qatar</t>
  </si>
  <si>
    <t>Reunion (FR)</t>
  </si>
  <si>
    <t>Romania</t>
  </si>
  <si>
    <t>Russia (Russian Fed.)</t>
  </si>
  <si>
    <t>Rwanda</t>
  </si>
  <si>
    <t>Sahara, Western</t>
  </si>
  <si>
    <t>Saint Barthelemy (FR)</t>
  </si>
  <si>
    <t>Saint Helena (UK)</t>
  </si>
  <si>
    <t>Saint Kitts and Nevis</t>
  </si>
  <si>
    <t>Saint Lucia</t>
  </si>
  <si>
    <t>Saint Martin (FR)</t>
  </si>
  <si>
    <t>S Pierre &amp; Miquelon(FR)</t>
  </si>
  <si>
    <t>S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</si>
  <si>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</si>
  <si>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</si>
  <si>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</si>
  <si>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</si>
  <si>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</si>
  <si>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</si>
  <si>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</si>
  <si>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</si>
  <si>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</si>
  <si>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</si>
  <si>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</si>
  <si>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</si>
  <si>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</si>
  <si>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</si>
  <si>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America</t>
  </si>
  <si>
    <t>S.George &amp; S.Sandwich</t>
  </si>
  <si>
    <t>South Sudan</t>
  </si>
  <si>
    <t>Spain</t>
  </si>
  <si>
    <t>Sri Lanka (ex-Ceilan)</t>
  </si>
  <si>
    <t>Sudan</t>
  </si>
  <si>
    <t>Suriname</t>
  </si>
  <si>
    <t>Svalbard &amp; Jan Mayen Is.</t>
  </si>
  <si>
    <t>Swaziland</t>
  </si>
  <si>
    <t>Sweden</t>
  </si>
  <si>
    <t>Switzerland</t>
  </si>
  <si>
    <t>Syrian Arab Republic</t>
  </si>
  <si>
    <t>Taiwan</t>
  </si>
  <si>
    <t>Tajikistan</t>
  </si>
  <si>
    <t>Tanzania, United Rep. of</t>
  </si>
  <si>
    <t>Thailand</t>
  </si>
  <si>
    <t>Timor-Leste (East Timor)</t>
  </si>
  <si>
    <t>Togo</t>
  </si>
  <si>
    <t>Tokelau</t>
  </si>
  <si>
    <t>Tonga</t>
  </si>
  <si>
    <t>Trinidad &amp; Tobago</t>
  </si>
  <si>
    <t>Tunisia</t>
  </si>
  <si>
    <t>Turkey</t>
  </si>
  <si>
    <t>Turkmenistan</t>
  </si>
  <si>
    <t>Turks and Caicos Is.</t>
  </si>
  <si>
    <t>Tuvalu</t>
  </si>
  <si>
    <t>Uganda</t>
  </si>
  <si>
    <t>Ukraine</t>
  </si>
  <si>
    <t>United Arab Emirates</t>
  </si>
  <si>
    <t>United Kingdom</t>
  </si>
  <si>
    <t>United States</t>
  </si>
  <si>
    <t>US Minor Outlying Isl.</t>
  </si>
  <si>
    <t>Uruguay</t>
  </si>
  <si>
    <t>Uzbekistan</t>
  </si>
  <si>
    <t>Vanuatu</t>
  </si>
  <si>
    <t>Vatican (Holy See)</t>
  </si>
  <si>
    <t>Venezuela</t>
  </si>
  <si>
    <t>Viet Nam</t>
  </si>
  <si>
    <t>Virgin Islands, British</t>
  </si>
  <si>
    <t>Virgin Islands, U.S.</t>
  </si>
  <si>
    <t>Wallis and Futuna</t>
  </si>
  <si>
    <t>Western Sahara</t>
  </si>
  <si>
    <t>Yemen</t>
  </si>
  <si>
    <t>Zambia</t>
  </si>
  <si>
    <t>Zimbabwe</t>
  </si>
  <si>
    <r>
      <t>OTHER IMPORTANT INFORMATION
(</t>
    </r>
    <r>
      <rPr>
        <sz val="11"/>
        <color theme="1"/>
        <rFont val="Calibri"/>
        <family val="2"/>
        <scheme val="minor"/>
      </rPr>
      <t>please include in REMARKS</t>
    </r>
    <r>
      <rPr>
        <b/>
        <sz val="11"/>
        <color theme="1"/>
        <rFont val="Calibri"/>
        <family val="2"/>
        <scheme val="minor"/>
      </rPr>
      <t>)</t>
    </r>
  </si>
  <si>
    <t>COMPONENTS</t>
  </si>
  <si>
    <t>ACCOMPLISHED ACTIVITIES</t>
  </si>
  <si>
    <t>PENDING ACTIVITIES</t>
  </si>
  <si>
    <t>(You may select your country's name from the drop-down list)</t>
  </si>
  <si>
    <t>Pending</t>
  </si>
  <si>
    <t>COMPONENT</t>
  </si>
  <si>
    <t>IEC</t>
  </si>
  <si>
    <t>CRITICAL ACTIVITIES ACCOMPLISHED</t>
  </si>
  <si>
    <t>STAGE COMPLETED?</t>
  </si>
  <si>
    <t>STAGE SUMMARY</t>
  </si>
  <si>
    <t>ACTIVITY SUMMARY</t>
  </si>
  <si>
    <t>A case definition consistent with OIE for animal rabies is available</t>
  </si>
  <si>
    <t>A case definition consistent with WHO for human rabies is available</t>
  </si>
  <si>
    <t>Contacts with an international rabies reference laboratory or international collaborating/reference center are established</t>
  </si>
  <si>
    <t xml:space="preserve">Several rabies suspect samples of animals or humans are submitted to a national laboratory and analysed by an internationally recommended method  </t>
  </si>
  <si>
    <t xml:space="preserve">At least one rabies suspect sample of animals or humans is submitted to an international rabies reference laboratory for confirmation </t>
  </si>
  <si>
    <t xml:space="preserve">The national authority reports at least one confirmed rabies case to WHO or OIE </t>
  </si>
  <si>
    <t xml:space="preserve">Result of rabies sample(s) are shared appropriately with local and national authorities </t>
  </si>
  <si>
    <t>There is a legal framework relevant to rabies prevention and control</t>
  </si>
  <si>
    <t xml:space="preserve">If there is a legal framework, the framework has been reviewed to determine if it is adequate.  </t>
  </si>
  <si>
    <t xml:space="preserve">Rabies is made a notifiable disease in animals </t>
  </si>
  <si>
    <t xml:space="preserve">Rabies is made a notifiable disease in humans </t>
  </si>
  <si>
    <t>Legislation includes compulsory rabies vaccination of dogs or proposed if not in place</t>
  </si>
  <si>
    <t>Legislation includes measures for outbreak response</t>
  </si>
  <si>
    <t xml:space="preserve">Reporting of dog rabies from local to national level </t>
  </si>
  <si>
    <t>Reporting of human rabies from local to national level</t>
  </si>
  <si>
    <t>Dog rabies data analysis capacity at the national level has been established</t>
  </si>
  <si>
    <t>Human rabies data analysis capacity at the national level has been established</t>
  </si>
  <si>
    <t>Dog bite reporting and documentation have been reviewed and data compiled</t>
  </si>
  <si>
    <t>Communications situation and needs (KAP, training needs, stakeholder analysis) assessed at pilot level</t>
  </si>
  <si>
    <t>Target audiences identified for public, professional and advocacy communications (at-risk communities, dog owners, health professionals, at-risk community leaders/authorities, politicians)</t>
  </si>
  <si>
    <t>A rabies communication plan developed for public, professional and advocacy target audiences</t>
  </si>
  <si>
    <t xml:space="preserve">Training or refresher courses on rabies initiated for professionals in human and animal health </t>
  </si>
  <si>
    <t>Dog rabies vaccines are available in the country</t>
  </si>
  <si>
    <t xml:space="preserve">Dog vaccination is initiated in some parts or pilot areas of the country </t>
  </si>
  <si>
    <t xml:space="preserve">Other rabies control activities such as IBCM, dog population management have been implemented (at least in pilot areas) </t>
  </si>
  <si>
    <t>Vaccines for human rabies prophylaxis are available in the country</t>
  </si>
  <si>
    <t>A first assessment on access to PEP (and PreP) has been carried out</t>
  </si>
  <si>
    <t>Stakeholder consultations held within the last 3 years</t>
  </si>
  <si>
    <t>Intersectoral rabies task force, committee or working group established at local or national level and meeting at least twice a year</t>
  </si>
  <si>
    <t>Based on pilot area experience, a short term rabies action plan has been developed and endorsed by relevant stakeholders at local / national level</t>
  </si>
  <si>
    <t>The animal rabies case definition has been reviewed and endorsed (intersectoral approach)</t>
  </si>
  <si>
    <t>The human rabies case definition has been reviewed and endorsed (intersectoral approach)</t>
  </si>
  <si>
    <t xml:space="preserve">Legal frameworks updated to include specifications on compulsory vaccination of dogs and international movement of animals. </t>
  </si>
  <si>
    <t>Establishment of linked human and animal rabies surveillance systems, including agreed SOPs</t>
  </si>
  <si>
    <t xml:space="preserve">Human rabies surveillance systems, including feedback mechanism, coordinated between administrative levels (national, province, district, municipal, etc.) </t>
  </si>
  <si>
    <t>Animal rabies surveillance systems, including feedback mechanism, coordinated between administrative levels (national, province, district, municipal, etc.)</t>
  </si>
  <si>
    <t>Information on the epidemiology of rabies is regularly shared with all stakeholders</t>
  </si>
  <si>
    <t xml:space="preserve">Capacity for sample collection and transportation has been established </t>
  </si>
  <si>
    <t>Routine laboratory diagnosis of animal rabies cases in country</t>
  </si>
  <si>
    <t>WHO pre-qualified human rabies vaccines available and accessible in most parts of the country</t>
  </si>
  <si>
    <t>Supply and access to WHO pre-qualified human rabies vaccines for PrEP for professionals at risk ensured throughout the pilot areas</t>
  </si>
  <si>
    <t>Any use of human biologics not WHO-pre-qualified is being phased out (e.g. nerve tissue vaccines, low quality vaccines)</t>
  </si>
  <si>
    <t>IBCM SOPs agreed, including sharing of information between sectors</t>
  </si>
  <si>
    <t xml:space="preserve">SOPs for the observation of dogs involved in biting incidents available </t>
  </si>
  <si>
    <t>Rabies awareness campaigns including responsible dog ownership have been expanded to more areas</t>
  </si>
  <si>
    <t>Refinement of strategy based on current dog ecology and KAP surveys</t>
  </si>
  <si>
    <t xml:space="preserve">Rabies communication plan reviewed and updated </t>
  </si>
  <si>
    <t>Public awareness and sensitization campaigns are tailored to specific target groups (e.g. community leaders, authorities and health professionals, World Rabies Day Activities).</t>
  </si>
  <si>
    <t>Training of human and animal health personnel has been conducted in most parts of the country</t>
  </si>
  <si>
    <t>A national strategy and programme for rabies prevention, control and eventual elimination has been  drafted and shared with all relevant stakeholders</t>
  </si>
  <si>
    <t xml:space="preserve">Government resources identified and allocated in support of the national rabies control strategy and programme  </t>
  </si>
  <si>
    <t>Contribution and role of  private sector clarified and shared with other stakeholders</t>
  </si>
  <si>
    <t>Access to laboratory diagnosis is available throughout the country  for animal samples (and if possible also for human samples)</t>
  </si>
  <si>
    <t>Regular characterization and analysis of circulating rabies virus variants by a national or international laboratory</t>
  </si>
  <si>
    <t xml:space="preserve">Conduct field investigations for all suspected human rabies cases </t>
  </si>
  <si>
    <t>Epidemiological evidence available to rule out dog- transmitted human rabies cases</t>
  </si>
  <si>
    <t>Conduct field investigations and laboratory confirmation for all suspected rabies outbreaks in dogs</t>
  </si>
  <si>
    <t xml:space="preserve">Initiate collection of local or national health economic data on rabies control to make the case for rabies control investment </t>
  </si>
  <si>
    <t>Expand health economic studies to support further prioritization within the national rabies control programme</t>
  </si>
  <si>
    <t>WHO pre-qualified Pre- and Post- Exposure Prophylaxis available and accessible to high risk and exposed individuals throughout the country</t>
  </si>
  <si>
    <t>Capacity to conduct field investigations and planned outbreak response for animal and human rabies cases is available in the entire country</t>
  </si>
  <si>
    <t>Sufficient facilities for observation of rabies-suspected dogs established and comply with international animal welfare regulations</t>
  </si>
  <si>
    <t>Identification of potential rabies free zones where canine variant cases is absent for at least a 2 year period</t>
  </si>
  <si>
    <t xml:space="preserve">Mass dog vaccination campaigns (at least 70% of the total dog population) are conducted according to the national rabies strategy </t>
  </si>
  <si>
    <t>Post-vaccination surveys in dogs to evaluate vaccination coverage</t>
  </si>
  <si>
    <t>Declaration of  dog-transmitted rabies free zones publicized</t>
  </si>
  <si>
    <t>Promote responsible dog ownership together with rabies awareness campaigns</t>
  </si>
  <si>
    <t xml:space="preserve">Strengthen public awareness campaigns to advocate dog vaccination to leaders and authorities </t>
  </si>
  <si>
    <t>Communication plan on rabies elimination is implemented</t>
  </si>
  <si>
    <t xml:space="preserve">Refinement of national strategy based on monitoring and evaluation </t>
  </si>
  <si>
    <t>Maintenance of existing surveillance activities, including ongoing laboratory investigation, for all suspected cases in dogs in the country</t>
  </si>
  <si>
    <t>Maintenance of existing surveillance activities for all suspected cases in humans in the country</t>
  </si>
  <si>
    <t>Epidemiological data from routine surveillance of all animals (working animals, livestock and wildlife) used to refine the national rabies strategy</t>
  </si>
  <si>
    <t>Dog vaccination campaigns are maintained in zones where dog rabies is still present or where otherwise justified (e.g. risk of introduction)</t>
  </si>
  <si>
    <t>Freedom from dog-transmitted rabies in the entire country verified by the absence of canine variant cases for at least a 2 year period</t>
  </si>
  <si>
    <t>Measures to prevent re-introduction applied in designated rabies free zones including dialogue with neighbouring countries.</t>
  </si>
  <si>
    <t>Emergency response/contingency plan to any case of animal rabies involving a canine variant developed in preparation of the post elimination phase</t>
  </si>
  <si>
    <t>Declaration of national dog-transmitted rabies freedom publicized</t>
  </si>
  <si>
    <t>Awareness programmes focusing on maintenance of freedom from dog and dog transmitted human rabies</t>
  </si>
  <si>
    <t>On-going surveillance system for rabies maintained</t>
  </si>
  <si>
    <t>On-going laboratory investigation of all suspected cases in domestic and wild animal species in the country</t>
  </si>
  <si>
    <t xml:space="preserve">Dog population management and responsible dog ownership campaigns are continued </t>
  </si>
  <si>
    <t xml:space="preserve">Based on risk assessment, dog vaccination campaigns are maintained where justified </t>
  </si>
  <si>
    <t>Modified protocols for PEP administration for rabies free areas implemented</t>
  </si>
  <si>
    <t>Specimen referral</t>
  </si>
  <si>
    <t>Laboratory capacity and testing</t>
  </si>
  <si>
    <r>
      <t xml:space="preserve">Prevention and Control
</t>
    </r>
    <r>
      <rPr>
        <i/>
        <sz val="11"/>
        <color theme="1"/>
        <rFont val="Calibri"/>
        <family val="2"/>
        <scheme val="minor"/>
      </rPr>
      <t xml:space="preserve">    Total number of activities = 25</t>
    </r>
  </si>
  <si>
    <t>LEG</t>
  </si>
  <si>
    <t>LAB</t>
  </si>
  <si>
    <t>DCA</t>
  </si>
  <si>
    <t>CCI</t>
  </si>
  <si>
    <t>PCO</t>
  </si>
  <si>
    <t xml:space="preserve">Public awareness activities on rabies prevention, dog bite management and dog vaccination initiated (e.g. WRD)  </t>
  </si>
  <si>
    <t xml:space="preserve">Rabies diagnostic capacity has been established in at least one national laboratory </t>
  </si>
  <si>
    <t>SARE Stage Keys for Stage Progression</t>
  </si>
  <si>
    <t>Dog population management and responsible dog ownership campaigns are continued</t>
  </si>
  <si>
    <t>Based on risk assessment, dog vaccination campaigns are maintained where justified</t>
  </si>
  <si>
    <t>Row Labels</t>
  </si>
  <si>
    <t>Grand Total</t>
  </si>
  <si>
    <r>
      <t xml:space="preserve">Cross-cutting issues
</t>
    </r>
    <r>
      <rPr>
        <sz val="11"/>
        <color theme="1"/>
        <rFont val="Calibri"/>
        <family val="2"/>
        <scheme val="minor"/>
      </rPr>
      <t xml:space="preserve">       </t>
    </r>
    <r>
      <rPr>
        <i/>
        <sz val="11"/>
        <color theme="1"/>
        <rFont val="Calibri"/>
        <family val="2"/>
        <scheme val="minor"/>
      </rPr>
      <t xml:space="preserve"> Total number of activities = 12</t>
    </r>
  </si>
  <si>
    <t>RULES FOR STAGE PROGRESSION</t>
  </si>
  <si>
    <t>RULE</t>
  </si>
  <si>
    <t>SCORE</t>
  </si>
  <si>
    <t>All critical activities (see hidden Key Activities worksheet) accomplished</t>
  </si>
  <si>
    <t>Not all but at least 1 critical activity checked, AND 50% +1 of all activities checked</t>
  </si>
  <si>
    <t>+ 0.5</t>
  </si>
  <si>
    <t>+ 1</t>
  </si>
  <si>
    <t>+ 0</t>
  </si>
  <si>
    <t>No critical activity accomplished</t>
  </si>
  <si>
    <t>At least 1 critical activity checked, AND 50% or less of all activities checked</t>
  </si>
  <si>
    <t>Year of last reported rabies case</t>
  </si>
  <si>
    <t>Year of most recent specimen referral;
Name of international rabies reference laboratory</t>
  </si>
  <si>
    <t>Name and location of laboratories</t>
  </si>
  <si>
    <t>Main messages, intended audience and areas covered</t>
  </si>
  <si>
    <t>Areas covered</t>
  </si>
  <si>
    <r>
      <t>OTHER IMPORTANT INFORMATION
(</t>
    </r>
    <r>
      <rPr>
        <sz val="11"/>
        <color theme="1"/>
        <rFont val="Calibri"/>
        <family val="2"/>
        <scheme val="minor"/>
      </rPr>
      <t>please include in REMARKS</t>
    </r>
    <r>
      <rPr>
        <b/>
        <sz val="11"/>
        <color theme="1"/>
        <rFont val="Calibri"/>
        <family val="2"/>
        <scheme val="minor"/>
      </rPr>
      <t>)</t>
    </r>
  </si>
  <si>
    <t>Areas available and accessible</t>
  </si>
  <si>
    <t>Briefly describe post-vaccination survey</t>
  </si>
  <si>
    <t>Agencies of personnel involved in field investigations and outbreak response</t>
  </si>
  <si>
    <t>Names of rabies free zones</t>
  </si>
  <si>
    <t>Agencies involved</t>
  </si>
  <si>
    <t>Agencies of stakeholders involved</t>
  </si>
  <si>
    <t>Agencies of members of task force</t>
  </si>
  <si>
    <t>PENDING</t>
  </si>
  <si>
    <t>50% or more of the critical activities checked</t>
  </si>
  <si>
    <t xml:space="preserve">Public declaration of national dog-transmitted rabies freedom </t>
  </si>
  <si>
    <t>There is a national legal framework relevant to rabies prevention and control</t>
  </si>
  <si>
    <t xml:space="preserve">Human rabies surveillance systems, including feedback mechanism, are functioning and coordinated between administrative levels (national, province, district, municipal, etc.) </t>
  </si>
  <si>
    <t>Animal rabies surveillance systems, including feedback mechanism, are functioning and coordinated between administrative levels (national, province, district, municipal, etc.)</t>
  </si>
  <si>
    <t>For example, data analysis infrastructure in place for other diseases/programmes</t>
  </si>
  <si>
    <t>Stakeholders involved - e.g. policy makers, educators, NGOs</t>
  </si>
  <si>
    <t>Please describe the surveillance systems briefly. Note: Implementation of these linked measures is covered under 'Prevention and Control'</t>
  </si>
  <si>
    <t>Dog rabies vaccines are available in at least one location in the country</t>
  </si>
  <si>
    <t>Vaccines for human rabies prophylaxis are available in available in some parts of the country</t>
  </si>
  <si>
    <t>Stakeholder consultations held within the last 3 years at the national level</t>
  </si>
  <si>
    <t>CROSS CUTTING ISSUES</t>
  </si>
  <si>
    <t>STAGE LEGEND</t>
  </si>
  <si>
    <t xml:space="preserve">Integrated Bite Case Management (IBCM) implemented (at least in pilot areas) </t>
  </si>
  <si>
    <t xml:space="preserve">
</t>
  </si>
  <si>
    <t xml:space="preserve">The Stepwise Approach towards Rabies Elimination (SARE) has been developed as a template that countries may use to develop activities and measure progress towards a national programme and strategy for sustainable rabies prevention, control and eventually elimination. </t>
  </si>
  <si>
    <t>This tool focuses on the prevention of dog-transmitted human rabies.</t>
  </si>
  <si>
    <t xml:space="preserve">The SARE tool provides measurable steps, designed as a logical flow of activities, to progress from Stage 0 (S0), being endemic for rabies, to Stage 5 (S5), which is freedom from dog-transmitted rabies. </t>
  </si>
  <si>
    <t>The SARE tool, when used with the Rabies Blueprint provides guidance on the next steps needed and the institutional responsibilities concerning each activity and who might carry out the work.</t>
  </si>
  <si>
    <t xml:space="preserve">This tool will be most effective when used along with the SARE manual, which explains the steps and outlines key activities needed to progress along the stages. </t>
  </si>
  <si>
    <t>HUMAN HEALTH:</t>
  </si>
  <si>
    <t>ANIMAL HEALTH:</t>
  </si>
  <si>
    <t>EDUCATION / COMMUNCATIONS:</t>
  </si>
  <si>
    <t>Country:</t>
  </si>
  <si>
    <t>Prepared by:</t>
  </si>
  <si>
    <t>Designation:</t>
  </si>
  <si>
    <t>Office:</t>
  </si>
  <si>
    <t>Date prepared:</t>
  </si>
  <si>
    <t>Animal rabies surveillance system at the national level has been established</t>
  </si>
  <si>
    <t>Human rabies surveillance system at the national level has been established</t>
  </si>
  <si>
    <t>Reporting of all human or animal rabies testing results to relevant international database such as WHO or OIE</t>
  </si>
  <si>
    <t>Animal rabies diagnosis conducted in at least one national laboratory</t>
  </si>
  <si>
    <t>Public awareness</t>
  </si>
  <si>
    <t>Communications situation and needs assessed at pilot level</t>
  </si>
  <si>
    <t>e.g. Through KAP survey</t>
  </si>
  <si>
    <t>Target audiences identified at pilot level (e.g. at-risk communities, dog owners, children)</t>
  </si>
  <si>
    <t>IEC plan developed and implemented at pilot level</t>
  </si>
  <si>
    <t>Main messages and intended audiences (e.g. responsible dog ownership, rabies and bite prevention and management)</t>
  </si>
  <si>
    <t>Broad public awareness messaging started at national level</t>
  </si>
  <si>
    <t>(to increase awareness about responsible dog ownership, rabies and bite prevention and management (e.g. WRD))</t>
  </si>
  <si>
    <t>IEC plan implemented beyond pilot area</t>
  </si>
  <si>
    <t>IEC plan reviewed and updated</t>
  </si>
  <si>
    <t>IEC plan integrated into national rabies strategy and implemented at national level</t>
  </si>
  <si>
    <t>Main messages, intended audience</t>
  </si>
  <si>
    <t>Professional education</t>
  </si>
  <si>
    <t>Training needs assessed at pilot level</t>
  </si>
  <si>
    <t>To assist health professionals to understand rabies and communicate effectively with the public</t>
  </si>
  <si>
    <t>Relevant human and animal health professionals identified at pilot level</t>
  </si>
  <si>
    <t>Training plan developed at pilot level</t>
  </si>
  <si>
    <t>Training or refresher courses on rabies and public communication initiated for professionals in human and animal health at pilot level</t>
  </si>
  <si>
    <t>Participant organisations/agencies</t>
  </si>
  <si>
    <t>Advocacy</t>
  </si>
  <si>
    <t>Advocacy plan developed and implemented at pilot level</t>
  </si>
  <si>
    <t>Pilot program successes communicated to authorities/leaders in other parts of the country</t>
  </si>
  <si>
    <t>Main messages, audiences, areas covered</t>
  </si>
  <si>
    <t>Advocacy campaign to national leaders/authorities to ensure that national rabies strategy is created and properly resourced</t>
  </si>
  <si>
    <t>Main messages, audiences</t>
  </si>
  <si>
    <t>Public declaration of  human  rabies free zones</t>
  </si>
  <si>
    <t>Public declaration of national human rabies freedom</t>
  </si>
  <si>
    <t>Public sensitisation about DPM built in to rabies awareness campaigns in pilot areas</t>
  </si>
  <si>
    <t>Dog population studies and KAP surveys to determine size, turn-over and accessibility of dogs for vaccination have been conducted in pilot areas</t>
  </si>
  <si>
    <t>Stakeholder consultations in pilot areas to create dog population management strategy</t>
  </si>
  <si>
    <t>A DPM strategy and programme has been  drafted and shared with all relevant stakeholders in pilot areas</t>
  </si>
  <si>
    <t>Dog population management has been implemented in pilot areas.</t>
  </si>
  <si>
    <t>Training or refresher courses on animal handling and sterilisation initiated for professionals in animal health in pilot areas</t>
  </si>
  <si>
    <t>Veterinary and animal technician training completed across most of country</t>
  </si>
  <si>
    <t>Dog population management has been implemented nationwide</t>
  </si>
  <si>
    <t>DPO</t>
  </si>
  <si>
    <t>KEY ACTIVITIES</t>
  </si>
  <si>
    <t>DCA/LAB</t>
  </si>
  <si>
    <t>Count of KEY ACTIVITIES</t>
  </si>
  <si>
    <r>
      <t xml:space="preserve">Data collection and analysis
</t>
    </r>
    <r>
      <rPr>
        <i/>
        <sz val="11"/>
        <color theme="1"/>
        <rFont val="Calibri"/>
        <family val="2"/>
        <scheme val="minor"/>
      </rPr>
      <t xml:space="preserve">    Total number of activities = 21</t>
    </r>
  </si>
  <si>
    <t>OIE Terrestrial Animal Health Code</t>
  </si>
  <si>
    <t>WHO expert consultation on rabies</t>
  </si>
  <si>
    <t>3.1.7 Which laboratories are-available</t>
  </si>
  <si>
    <t>WHO collaborating centres</t>
  </si>
  <si>
    <t>OIE reference laboratories</t>
  </si>
  <si>
    <t>Simple-techniques-for animal brain-sampling</t>
  </si>
  <si>
    <t>Manual of Diagnostic Tests and Vaccines for Terrestrial Animals 2016</t>
  </si>
  <si>
    <t>WHO guidance on regulations for the transport of infectious substances</t>
  </si>
  <si>
    <t>3.2. Legislation</t>
  </si>
  <si>
    <t>3.2.3-Why-does-rabies-need-to-be-notifiable</t>
  </si>
  <si>
    <t>3.1.3-Infrastructure-surveillance</t>
  </si>
  <si>
    <t xml:space="preserve">Challenges of animal health information systems and surveillance for animal diseases and zoonoses </t>
  </si>
  <si>
    <t>Zoonotic diseases : a guide to establishing collaboration</t>
  </si>
  <si>
    <t>5.3.1-Rabies-surveillance</t>
  </si>
  <si>
    <t>3.1.8 Minimum laboratory requirements</t>
  </si>
  <si>
    <t xml:space="preserve">OIE Manual of Diagnostic Tests and Vaccines  for Terrestrial Animals  </t>
  </si>
  <si>
    <t xml:space="preserve"> Laboratory biorisk management/</t>
  </si>
  <si>
    <t>Examples of KAP surveys</t>
  </si>
  <si>
    <t>Communication-plan</t>
  </si>
  <si>
    <t>5.3-Who-do-we-need-to-train</t>
  </si>
  <si>
    <t>GARC Education Platform</t>
  </si>
  <si>
    <t>5.4.7-Awareness-campaign</t>
  </si>
  <si>
    <t>World Rabies Day</t>
  </si>
  <si>
    <t>5.5-What-are-we-going-to-do-human-component</t>
  </si>
  <si>
    <t>5.4-What-are-we-going-to-do-dog-component</t>
  </si>
  <si>
    <t>5.4.1-estimate the number of dogs</t>
  </si>
  <si>
    <t>3.1-Infrastructure</t>
  </si>
  <si>
    <t>5.5.3-human-biologics</t>
  </si>
  <si>
    <t>Human-vaccination-supply</t>
  </si>
  <si>
    <t>Operational-activities</t>
  </si>
  <si>
    <t>2. Roles-and-Responsibilities</t>
  </si>
  <si>
    <t>5.1-What-do-we-need-to-know-before</t>
  </si>
  <si>
    <t>1.8-What-measures-are-available</t>
  </si>
  <si>
    <t>3.3-Costs-and-Funding</t>
  </si>
  <si>
    <t>3.2.9-How-to-make-rabies-notifiable</t>
  </si>
  <si>
    <t>General-guide-on-veterinary legislation</t>
  </si>
  <si>
    <t>3.2.11- laws-and-by-laws</t>
  </si>
  <si>
    <t>5.1.1-epidemiology-of-rabies</t>
  </si>
  <si>
    <t>WHO International Health Regulations</t>
  </si>
  <si>
    <t>Laboratory biorisk management</t>
  </si>
  <si>
    <t xml:space="preserve">OIE Manual of Diagnostic Tests and Vaccines  for Terrestrial Animals </t>
  </si>
  <si>
    <t>WHO vaccines position papers</t>
  </si>
  <si>
    <t>WHO prequalified vaccines list</t>
  </si>
  <si>
    <t>OIE terrestrial-manual</t>
  </si>
  <si>
    <t xml:space="preserve">Sectors involved. </t>
  </si>
  <si>
    <t>Guidelines-animal-shelters</t>
  </si>
  <si>
    <t>5.4.16- dog-population-management</t>
  </si>
  <si>
    <t>Knowledge-Attitude-Practice</t>
  </si>
  <si>
    <t>Components-of-a-successful-rabies-programme</t>
  </si>
  <si>
    <t>2.3 Animal rabies surveillance</t>
  </si>
  <si>
    <t xml:space="preserve">2.2 Human rabies surveillance </t>
  </si>
  <si>
    <t>Public-health-and-economic-burden-of rabies</t>
  </si>
  <si>
    <t>Health economic studies on rabies</t>
  </si>
  <si>
    <t>3.1.8-laboratory diagnosis</t>
  </si>
  <si>
    <t xml:space="preserve">WHO collaborating centres  </t>
  </si>
  <si>
    <t>FAO reference centre</t>
  </si>
  <si>
    <t>Comparing-PEP-costs</t>
  </si>
  <si>
    <t>5.4.17 Keeping an area rabies-free</t>
  </si>
  <si>
    <t>Identification of potential rabies free zones where canine variant cases are absent for at least a 2 year period</t>
  </si>
  <si>
    <t>5.4.13-Vaccination campaign-coverage</t>
  </si>
  <si>
    <t>5.6-Evaluation</t>
  </si>
  <si>
    <t>5.7.1-Sustainability</t>
  </si>
  <si>
    <t xml:space="preserve">5.4.20 Reintroduction response </t>
  </si>
  <si>
    <t>5.4.17-successful-maintenance</t>
  </si>
  <si>
    <t>Guidelines-dog-population-management</t>
  </si>
  <si>
    <t>Guidelines on human prophylaxis</t>
  </si>
  <si>
    <t xml:space="preserve">SARE is not prescriptive and it is not intended to replace existing regional or national rabies control strategies. This tool may serve as a self-assessment and a practical guide in developing a national rabies program and to successfully implement the different described stages. It helps to achieve the goals set out in the Global Framework (see diagram on the right). </t>
  </si>
  <si>
    <t>6. Reporting of rabies data</t>
  </si>
  <si>
    <t>3.6 Human samples</t>
  </si>
  <si>
    <t>WHO Collaborating Centres and OIE Reference Laboratories</t>
  </si>
  <si>
    <t>4.2.3 Understanding who needs to be involved</t>
  </si>
  <si>
    <t>5.4.16 Dog population management tools</t>
  </si>
  <si>
    <t xml:space="preserve"> 6. Reporting of rabies data</t>
  </si>
  <si>
    <t>6.7 International databases</t>
  </si>
  <si>
    <t>2.2 Human rabies surveillance</t>
  </si>
  <si>
    <t>4. Laboratory rabies diagnosis</t>
  </si>
  <si>
    <t>GARC Animal Handling and Vaccination course</t>
  </si>
  <si>
    <t>Monitoring and evaluation of dog population management programmes</t>
  </si>
  <si>
    <t>Rabies Blueprint references and other links</t>
  </si>
  <si>
    <t>Name of national laboratory;
Laboratory test used</t>
  </si>
  <si>
    <t>Advocacy stakeholder analysis done at national level and target audiences identified</t>
  </si>
  <si>
    <t>Advocacy stakeholder analysis done at pilot level and target audiences identified</t>
  </si>
  <si>
    <t xml:space="preserve">(e.g. at-risk community leaders/authorities, politicians) </t>
  </si>
  <si>
    <t>Protocols/SOPs for coordinated action on reported outbreaks have been elaborated</t>
  </si>
  <si>
    <t>Challenges of animal health information systems and surveillance for animal diseases and zoonoses</t>
  </si>
  <si>
    <t>DPM strategy finalized</t>
  </si>
  <si>
    <t>Stakeholders involved, how this integrates with rabies control strategy. Studies and surveys from PCO need to be completed before this item.</t>
  </si>
  <si>
    <t>Humane animal catching and handling, surgical sterilisation</t>
  </si>
  <si>
    <t xml:space="preserve">Total number of activities = 7
</t>
  </si>
  <si>
    <t xml:space="preserve">Total number of activities = 31
</t>
  </si>
  <si>
    <t xml:space="preserve">Total number of activities = 20
</t>
  </si>
  <si>
    <t>Zoonotic diseases: A guide to collaboration</t>
  </si>
  <si>
    <t xml:space="preserve">Several rabies suspect samples of animals or humans are submitted to a national laboratory and analysed </t>
  </si>
  <si>
    <t>Twice yearly rabies suspect samples of animals or humans are submitted to a international laboratory and analysed</t>
  </si>
  <si>
    <r>
      <t xml:space="preserve">Legislation
</t>
    </r>
    <r>
      <rPr>
        <sz val="11"/>
        <color theme="1"/>
        <rFont val="Calibri"/>
        <family val="2"/>
        <scheme val="minor"/>
      </rPr>
      <t xml:space="preserve">  </t>
    </r>
    <r>
      <rPr>
        <i/>
        <sz val="11"/>
        <color theme="1"/>
        <rFont val="Calibri"/>
        <family val="2"/>
        <scheme val="minor"/>
      </rPr>
      <t xml:space="preserve">  Total number of activities = 14</t>
    </r>
  </si>
  <si>
    <r>
      <t xml:space="preserve">Laboratory diagnosis
</t>
    </r>
    <r>
      <rPr>
        <sz val="11"/>
        <color theme="1"/>
        <rFont val="Calibri"/>
        <family val="2"/>
        <scheme val="minor"/>
      </rPr>
      <t xml:space="preserve">    </t>
    </r>
    <r>
      <rPr>
        <i/>
        <sz val="11"/>
        <color theme="1"/>
        <rFont val="Calibri"/>
        <family val="2"/>
        <scheme val="minor"/>
      </rPr>
      <t>Total number of activities = 12</t>
    </r>
  </si>
  <si>
    <r>
      <t xml:space="preserve">Information, Education, Communication
</t>
    </r>
    <r>
      <rPr>
        <sz val="11"/>
        <color theme="1"/>
        <rFont val="Calibri"/>
        <family val="2"/>
        <scheme val="minor"/>
      </rPr>
      <t xml:space="preserve">   </t>
    </r>
    <r>
      <rPr>
        <i/>
        <sz val="11"/>
        <color theme="1"/>
        <rFont val="Calibri"/>
        <family val="2"/>
        <scheme val="minor"/>
      </rPr>
      <t xml:space="preserve"> Total number of activities = 21</t>
    </r>
  </si>
  <si>
    <r>
      <t xml:space="preserve">Dog population related issues
</t>
    </r>
    <r>
      <rPr>
        <sz val="11"/>
        <color theme="1"/>
        <rFont val="Calibri"/>
        <family val="2"/>
        <scheme val="minor"/>
      </rPr>
      <t xml:space="preserve">   </t>
    </r>
    <r>
      <rPr>
        <i/>
        <sz val="11"/>
        <color theme="1"/>
        <rFont val="Calibri"/>
        <family val="2"/>
        <scheme val="minor"/>
      </rPr>
      <t xml:space="preserve"> Total number of activities = 11</t>
    </r>
  </si>
  <si>
    <t xml:space="preserve">Total number of activities = 6
</t>
  </si>
  <si>
    <t xml:space="preserve">Total number of activities = 43
</t>
  </si>
  <si>
    <t xml:space="preserve">Total number of activities = 10
</t>
  </si>
  <si>
    <t xml:space="preserve">Intended audience and areas covered
</t>
  </si>
  <si>
    <t>Number and location of facilities</t>
  </si>
  <si>
    <t>Please answer '1' only if you have adequate functional surveillance based on your answers for earlier stages.</t>
  </si>
  <si>
    <t>Timeliness of reporting and feedback, and stakeholders involved.</t>
  </si>
  <si>
    <t>Year studies were conducted</t>
  </si>
  <si>
    <t>Names and locations of laboratories</t>
  </si>
  <si>
    <t>Drafting an advocacy strategy</t>
  </si>
  <si>
    <t>Lambert Gwenhure</t>
  </si>
  <si>
    <t>Portia Manangazira</t>
  </si>
  <si>
    <t>Director of Epidemiology &amp; Disease Control</t>
  </si>
  <si>
    <t>Ministry of Health Head Office</t>
  </si>
  <si>
    <t>25/10/2016</t>
  </si>
  <si>
    <t>Principal Laboratory scientist</t>
  </si>
  <si>
    <t>Central Veterinary Labs</t>
  </si>
  <si>
    <t>Zoonotics Committees at all levels</t>
  </si>
  <si>
    <t>Priority now due to targets 2030 elimination</t>
  </si>
  <si>
    <t>Done for animal health</t>
  </si>
  <si>
    <t xml:space="preserve">40 Vet trained at inception </t>
  </si>
  <si>
    <t>Through World Rabies Day Commemoration</t>
  </si>
  <si>
    <t>All major referral and provincial hospitals</t>
  </si>
  <si>
    <t>For vterinary and animal health workers but not for human health workers</t>
  </si>
  <si>
    <t>National stocks for reactive vaccination</t>
  </si>
  <si>
    <t>Inadequate vaccines, but annual campaigns are done</t>
  </si>
  <si>
    <t>Rapid Disease Notification System in MOHCC &amp; City Health Departments</t>
  </si>
  <si>
    <t>Integrated Disease Surveillance and Response, &amp; Notification System of the Public Health Act</t>
  </si>
  <si>
    <t>Zoonotics Committees, National Taskforce on Epidemic Prone Disease</t>
  </si>
  <si>
    <t>City bye laws, Harare dog licensing and control law of 1993 (Confinement of dogs)</t>
  </si>
  <si>
    <t>Joint (Vet, human health, municipal) response teams</t>
  </si>
  <si>
    <t>Vet services in conjunction with SPCA</t>
  </si>
  <si>
    <t>Through both RDNS, and national health profiles</t>
  </si>
  <si>
    <t>Communication is availabel but there is need for a formal reporting</t>
  </si>
  <si>
    <t>weekly meetings at national level before releasing the RDNS report</t>
  </si>
  <si>
    <t>Through environmental health workers from both local and central government</t>
  </si>
  <si>
    <t>needs strenghtening especially where vaccine stockouts occur</t>
  </si>
  <si>
    <t>Priority is to take this as advocacy tool to the authorities</t>
  </si>
  <si>
    <t>Ongoing with assistance from GARC</t>
  </si>
  <si>
    <t>OIE Reference lab in RSA</t>
  </si>
  <si>
    <t>Congo Basin Interlab</t>
  </si>
  <si>
    <t>CVL and one regional lab</t>
  </si>
  <si>
    <t>CVL in Harare and regional lab in Bulawayo</t>
  </si>
  <si>
    <t>Courier service available 24/7 to deliver samples to central level</t>
  </si>
  <si>
    <t>Collaborative arrangement with OVI and University of Pretoria</t>
  </si>
  <si>
    <t>Congo Basin Interlaboratory, NICD South Africa, National Taskforce on Epidemic Prone Diseases</t>
  </si>
  <si>
    <t>National Taskforce on Epidemic Prone Diseases</t>
  </si>
  <si>
    <t>National Taskforce on Epidemic Prone Diseases, but needs strenghtening for more regular interaction</t>
  </si>
  <si>
    <t>SPCA, Veterinarians for Animal Welfare</t>
  </si>
  <si>
    <t>Develped National Guidelines for Rabies Control in 2012, noe requiring review and updating in line with elimination 2030 targets</t>
  </si>
  <si>
    <t>Zimbabwe Rabies Control Guidelines in Humans and Animals, and also in the integrated disease surveillance and response, (IDSR) guidleines</t>
  </si>
  <si>
    <t>There is need for regular refresher training on case definition due to high staff turnover</t>
  </si>
  <si>
    <t>in 2016 already reported 7 rabies deaths</t>
  </si>
  <si>
    <t>Animal Health Act of 1994, Public Health Act, Harare Dog Licensing and Control By Laws 0f 1993</t>
  </si>
</sst>
</file>

<file path=xl/styles.xml><?xml version="1.0" encoding="utf-8"?>
<styleSheet xmlns="http://schemas.openxmlformats.org/spreadsheetml/2006/main">
  <numFmts count="2">
    <numFmt numFmtId="43" formatCode="_(* #,##0.00_);_(* \(#,##0.00\);_(* &quot;-&quot;??_);_(@_)"/>
    <numFmt numFmtId="164" formatCode="[$-3409]dd\ mmmm\,\ yyyy;@"/>
  </numFmts>
  <fonts count="3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b/>
      <u/>
      <sz val="12"/>
      <color theme="1"/>
      <name val="Calibri"/>
      <family val="2"/>
      <scheme val="minor"/>
    </font>
    <font>
      <sz val="10"/>
      <color theme="1"/>
      <name val="Calibri"/>
      <family val="2"/>
      <scheme val="minor"/>
    </font>
    <font>
      <sz val="10"/>
      <color rgb="FF000000"/>
      <name val="Calibri"/>
      <family val="2"/>
      <scheme val="minor"/>
    </font>
    <font>
      <sz val="11"/>
      <color theme="0"/>
      <name val="Calibri"/>
      <family val="2"/>
      <scheme val="minor"/>
    </font>
    <font>
      <b/>
      <sz val="10"/>
      <color theme="1"/>
      <name val="Calibri"/>
      <family val="2"/>
      <scheme val="minor"/>
    </font>
    <font>
      <b/>
      <sz val="11"/>
      <color theme="0" tint="-0.34998626667073579"/>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sz val="13"/>
      <color theme="1"/>
      <name val="Calibri"/>
      <family val="2"/>
      <scheme val="minor"/>
    </font>
    <font>
      <sz val="14"/>
      <color theme="1"/>
      <name val="Calibri"/>
      <family val="2"/>
      <scheme val="minor"/>
    </font>
    <font>
      <b/>
      <sz val="22"/>
      <color theme="1"/>
      <name val="Calibri"/>
      <family val="2"/>
      <scheme val="minor"/>
    </font>
    <font>
      <sz val="11"/>
      <name val="Calibri"/>
      <family val="2"/>
    </font>
    <font>
      <b/>
      <sz val="12"/>
      <name val="Calibri"/>
      <family val="2"/>
      <scheme val="minor"/>
    </font>
    <font>
      <sz val="10"/>
      <color theme="1"/>
      <name val="Symbol"/>
      <family val="1"/>
      <charset val="2"/>
    </font>
    <font>
      <b/>
      <sz val="26"/>
      <color theme="0"/>
      <name val="Calibri"/>
      <family val="2"/>
      <scheme val="minor"/>
    </font>
    <font>
      <b/>
      <sz val="16"/>
      <color theme="0"/>
      <name val="Calibri"/>
      <family val="2"/>
      <scheme val="minor"/>
    </font>
    <font>
      <sz val="10"/>
      <name val="Calibri"/>
      <family val="2"/>
      <scheme val="minor"/>
    </font>
    <font>
      <i/>
      <sz val="11"/>
      <name val="Calibri"/>
      <family val="2"/>
      <scheme val="minor"/>
    </font>
    <font>
      <b/>
      <sz val="9"/>
      <color theme="1"/>
      <name val="Calibri"/>
      <family val="2"/>
      <scheme val="minor"/>
    </font>
    <font>
      <sz val="9"/>
      <name val="Calibri"/>
      <family val="2"/>
      <scheme val="minor"/>
    </font>
    <font>
      <i/>
      <sz val="10"/>
      <color theme="1"/>
      <name val="Calibri"/>
      <family val="2"/>
      <scheme val="minor"/>
    </font>
    <font>
      <b/>
      <sz val="24"/>
      <color theme="1"/>
      <name val="Calibri"/>
      <family val="2"/>
      <scheme val="minor"/>
    </font>
    <font>
      <u/>
      <sz val="11"/>
      <color theme="10"/>
      <name val="Calibri"/>
      <family val="2"/>
    </font>
    <font>
      <u/>
      <sz val="9"/>
      <color theme="10"/>
      <name val="Calibri"/>
      <family val="2"/>
    </font>
    <font>
      <u/>
      <sz val="9"/>
      <color theme="4" tint="-0.249977111117893"/>
      <name val="Calibri"/>
      <family val="2"/>
      <scheme val="minor"/>
    </font>
    <font>
      <sz val="11"/>
      <color indexed="8"/>
      <name val="Calibri"/>
      <family val="2"/>
      <scheme val="minor"/>
    </font>
    <font>
      <b/>
      <sz val="11"/>
      <name val="Calibri"/>
      <family val="2"/>
      <scheme val="minor"/>
    </font>
    <font>
      <b/>
      <sz val="12"/>
      <color rgb="FF80000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E5ECE"/>
        <bgColor indexed="64"/>
      </patternFill>
    </fill>
    <fill>
      <patternFill patternType="solid">
        <fgColor rgb="FFFFFF99"/>
        <bgColor indexed="64"/>
      </patternFill>
    </fill>
    <fill>
      <patternFill patternType="solid">
        <fgColor theme="0" tint="-0.149998474074526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style="medium">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s>
  <cellStyleXfs count="3">
    <xf numFmtId="0" fontId="0" fillId="0" borderId="0"/>
    <xf numFmtId="43"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383">
    <xf numFmtId="0" fontId="0" fillId="0" borderId="0" xfId="0"/>
    <xf numFmtId="0" fontId="3" fillId="0" borderId="0" xfId="0" applyFont="1" applyAlignment="1">
      <alignment horizontal="center" vertical="center"/>
    </xf>
    <xf numFmtId="0" fontId="4" fillId="0" borderId="0" xfId="0" applyFont="1"/>
    <xf numFmtId="0" fontId="0" fillId="0" borderId="0" xfId="0" applyAlignment="1">
      <alignment horizontal="center" vertical="top"/>
    </xf>
    <xf numFmtId="0" fontId="0" fillId="0" borderId="0" xfId="0" applyAlignment="1">
      <alignment wrapText="1"/>
    </xf>
    <xf numFmtId="0" fontId="6" fillId="0" borderId="0" xfId="0" applyFont="1"/>
    <xf numFmtId="0" fontId="5" fillId="0" borderId="0" xfId="0" applyFont="1"/>
    <xf numFmtId="0" fontId="0" fillId="0" borderId="0" xfId="0" applyAlignment="1">
      <alignment horizontal="left" vertical="top" wrapText="1"/>
    </xf>
    <xf numFmtId="0" fontId="3" fillId="0" borderId="0" xfId="0" applyFont="1"/>
    <xf numFmtId="0" fontId="5" fillId="0" borderId="0" xfId="0" applyFont="1" applyAlignment="1">
      <alignment wrapText="1"/>
    </xf>
    <xf numFmtId="0" fontId="8" fillId="0" borderId="0" xfId="0" applyFont="1" applyAlignment="1">
      <alignment horizontal="left" vertical="top"/>
    </xf>
    <xf numFmtId="0" fontId="0" fillId="0" borderId="0" xfId="0"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top"/>
    </xf>
    <xf numFmtId="0" fontId="0" fillId="0" borderId="0" xfId="0" applyBorder="1" applyAlignment="1">
      <alignment horizontal="center" vertical="center" wrapText="1"/>
    </xf>
    <xf numFmtId="0" fontId="9" fillId="0" borderId="0" xfId="0" applyFont="1" applyAlignment="1">
      <alignment vertical="top" wrapText="1"/>
    </xf>
    <xf numFmtId="0" fontId="11"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vertical="top" wrapText="1"/>
    </xf>
    <xf numFmtId="0" fontId="0" fillId="0" borderId="0" xfId="0" applyBorder="1"/>
    <xf numFmtId="0" fontId="0" fillId="0" borderId="3" xfId="0" applyBorder="1"/>
    <xf numFmtId="0" fontId="0" fillId="0" borderId="0" xfId="0" applyFill="1" applyBorder="1" applyAlignment="1">
      <alignment horizontal="left" vertical="top"/>
    </xf>
    <xf numFmtId="0" fontId="0" fillId="0" borderId="3" xfId="0" applyFill="1" applyBorder="1" applyAlignment="1">
      <alignment horizontal="left" vertical="top"/>
    </xf>
    <xf numFmtId="0" fontId="12" fillId="2" borderId="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13" fillId="3" borderId="10" xfId="0" applyFont="1" applyFill="1" applyBorder="1" applyAlignment="1">
      <alignment vertical="center"/>
    </xf>
    <xf numFmtId="0" fontId="13" fillId="3" borderId="10" xfId="0" applyFont="1" applyFill="1" applyBorder="1" applyAlignment="1">
      <alignment vertical="center" wrapText="1"/>
    </xf>
    <xf numFmtId="0" fontId="3" fillId="3" borderId="12" xfId="0" applyFont="1" applyFill="1" applyBorder="1" applyAlignment="1">
      <alignment vertical="center"/>
    </xf>
    <xf numFmtId="0" fontId="13" fillId="3" borderId="10" xfId="0" applyFont="1" applyFill="1" applyBorder="1" applyAlignment="1">
      <alignment vertical="top" wrapText="1"/>
    </xf>
    <xf numFmtId="0" fontId="15" fillId="0" borderId="0" xfId="0" applyFont="1" applyAlignment="1">
      <alignment vertical="top"/>
    </xf>
    <xf numFmtId="0" fontId="15" fillId="0" borderId="0" xfId="0" applyFont="1" applyAlignment="1">
      <alignment horizontal="left" vertical="center"/>
    </xf>
    <xf numFmtId="0" fontId="0" fillId="0" borderId="0" xfId="0" applyAlignment="1">
      <alignment vertical="center"/>
    </xf>
    <xf numFmtId="0" fontId="0" fillId="0" borderId="0" xfId="0" applyAlignment="1"/>
    <xf numFmtId="0" fontId="0" fillId="0" borderId="3" xfId="0" applyBorder="1" applyAlignment="1"/>
    <xf numFmtId="0" fontId="3" fillId="3"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xf>
    <xf numFmtId="0" fontId="17" fillId="0" borderId="0" xfId="0" applyFont="1" applyAlignment="1">
      <alignment horizontal="left" vertical="center" indent="2"/>
    </xf>
    <xf numFmtId="0" fontId="14" fillId="6" borderId="10" xfId="0" applyFont="1"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left" vertical="top"/>
    </xf>
    <xf numFmtId="0" fontId="18" fillId="0" borderId="0" xfId="0" applyFont="1"/>
    <xf numFmtId="0" fontId="19" fillId="0" borderId="0" xfId="0" applyFont="1"/>
    <xf numFmtId="0" fontId="14" fillId="0" borderId="21" xfId="0" applyFont="1" applyBorder="1" applyAlignment="1">
      <alignment wrapText="1"/>
    </xf>
    <xf numFmtId="0" fontId="14" fillId="0" borderId="14"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xf numFmtId="0" fontId="14" fillId="0" borderId="24" xfId="0" applyFont="1" applyBorder="1" applyAlignment="1">
      <alignment horizontal="center" vertical="center"/>
    </xf>
    <xf numFmtId="0" fontId="15" fillId="0" borderId="28" xfId="0" applyFont="1" applyBorder="1" applyAlignment="1">
      <alignment horizontal="center" vertical="center"/>
    </xf>
    <xf numFmtId="0" fontId="14" fillId="0" borderId="29" xfId="0" applyFont="1" applyBorder="1" applyAlignment="1">
      <alignment horizontal="center" vertical="center" wrapText="1"/>
    </xf>
    <xf numFmtId="0" fontId="0" fillId="0" borderId="0" xfId="0" applyAlignment="1">
      <alignment horizontal="center" vertical="center"/>
    </xf>
    <xf numFmtId="0" fontId="3" fillId="3"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xf>
    <xf numFmtId="0" fontId="0" fillId="0" borderId="0" xfId="0" applyFont="1" applyFill="1" applyAlignment="1">
      <alignment horizontal="center" vertical="center"/>
    </xf>
    <xf numFmtId="0" fontId="22" fillId="3" borderId="35" xfId="0" applyFont="1" applyFill="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5" fillId="0" borderId="30" xfId="0" applyFont="1" applyBorder="1" applyAlignment="1">
      <alignment horizontal="center" vertical="center"/>
    </xf>
    <xf numFmtId="0" fontId="14"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22" fillId="3" borderId="36" xfId="0" applyFont="1" applyFill="1" applyBorder="1" applyAlignment="1">
      <alignment horizontal="center" vertical="center" wrapText="1"/>
    </xf>
    <xf numFmtId="0" fontId="0" fillId="0" borderId="0" xfId="0" applyAlignment="1">
      <alignment horizontal="left"/>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27" xfId="0" applyFont="1" applyBorder="1" applyAlignment="1">
      <alignment horizontal="center" vertical="center"/>
    </xf>
    <xf numFmtId="0" fontId="9" fillId="0" borderId="0" xfId="0" applyFont="1"/>
    <xf numFmtId="0" fontId="9" fillId="0" borderId="0" xfId="0" applyFont="1" applyAlignment="1">
      <alignment horizontal="left" vertical="top"/>
    </xf>
    <xf numFmtId="0" fontId="9" fillId="0" borderId="0" xfId="0" applyFont="1" applyAlignment="1">
      <alignment horizontal="left" vertical="center"/>
    </xf>
    <xf numFmtId="0" fontId="12" fillId="0" borderId="0" xfId="0" applyFont="1"/>
    <xf numFmtId="0" fontId="0" fillId="0" borderId="0" xfId="0" applyFill="1" applyBorder="1"/>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21"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pivotButton="1"/>
    <xf numFmtId="0" fontId="0" fillId="0" borderId="0" xfId="0" applyNumberFormat="1"/>
    <xf numFmtId="0" fontId="20" fillId="0" borderId="43"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xf numFmtId="0" fontId="24" fillId="0" borderId="0"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35"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0" borderId="17" xfId="0" applyFont="1" applyBorder="1" applyAlignment="1">
      <alignment wrapText="1"/>
    </xf>
    <xf numFmtId="0" fontId="14" fillId="0" borderId="23" xfId="0" applyFont="1" applyBorder="1" applyAlignment="1">
      <alignment horizontal="center" vertical="center"/>
    </xf>
    <xf numFmtId="0" fontId="3" fillId="0" borderId="10" xfId="0" applyFont="1" applyBorder="1" applyAlignment="1">
      <alignment horizontal="center"/>
    </xf>
    <xf numFmtId="0" fontId="0" fillId="0" borderId="2" xfId="0" quotePrefix="1" applyBorder="1" applyAlignment="1">
      <alignment horizontal="center"/>
    </xf>
    <xf numFmtId="0" fontId="0" fillId="0" borderId="5" xfId="0" quotePrefix="1" applyBorder="1" applyAlignment="1">
      <alignment horizontal="center"/>
    </xf>
    <xf numFmtId="0" fontId="0" fillId="0" borderId="7" xfId="0" quotePrefix="1" applyBorder="1" applyAlignment="1">
      <alignment horizontal="center"/>
    </xf>
    <xf numFmtId="0" fontId="3" fillId="0" borderId="1" xfId="0" applyFont="1" applyBorder="1" applyAlignment="1">
      <alignment horizontal="center"/>
    </xf>
    <xf numFmtId="0" fontId="0" fillId="0" borderId="13" xfId="0" applyBorder="1"/>
    <xf numFmtId="0" fontId="0" fillId="0" borderId="14" xfId="0" applyBorder="1"/>
    <xf numFmtId="0" fontId="0" fillId="0" borderId="15" xfId="0" applyBorder="1"/>
    <xf numFmtId="0" fontId="5" fillId="0" borderId="44" xfId="0" applyFont="1" applyBorder="1" applyAlignment="1">
      <alignment horizontal="center" vertical="center"/>
    </xf>
    <xf numFmtId="0" fontId="2" fillId="0" borderId="46" xfId="0" applyFont="1" applyBorder="1" applyAlignment="1">
      <alignment horizontal="left" vertical="top" wrapText="1"/>
    </xf>
    <xf numFmtId="0" fontId="0" fillId="4" borderId="47" xfId="0" applyFill="1" applyBorder="1" applyAlignment="1" applyProtection="1">
      <alignment horizontal="center" vertical="center" wrapText="1"/>
      <protection locked="0"/>
    </xf>
    <xf numFmtId="0" fontId="0" fillId="4" borderId="45" xfId="0" applyFill="1" applyBorder="1" applyAlignment="1" applyProtection="1">
      <alignment horizontal="left" vertical="center" wrapText="1"/>
      <protection locked="0"/>
    </xf>
    <xf numFmtId="0" fontId="5" fillId="0" borderId="48" xfId="0" applyFont="1" applyBorder="1" applyAlignment="1">
      <alignment horizontal="center" vertical="center"/>
    </xf>
    <xf numFmtId="0" fontId="0" fillId="0" borderId="50" xfId="0" applyFont="1" applyBorder="1" applyAlignment="1">
      <alignment horizontal="left" vertical="top" wrapText="1"/>
    </xf>
    <xf numFmtId="0" fontId="0" fillId="4" borderId="51" xfId="0" applyFill="1" applyBorder="1" applyAlignment="1" applyProtection="1">
      <alignment horizontal="center" vertical="center" wrapText="1"/>
      <protection locked="0"/>
    </xf>
    <xf numFmtId="0" fontId="0" fillId="4" borderId="49" xfId="0" applyFill="1" applyBorder="1" applyAlignment="1" applyProtection="1">
      <alignment horizontal="left" vertical="center" wrapText="1"/>
      <protection locked="0"/>
    </xf>
    <xf numFmtId="0" fontId="5" fillId="0" borderId="52" xfId="0" applyFont="1" applyBorder="1" applyAlignment="1">
      <alignment horizontal="center" vertical="center"/>
    </xf>
    <xf numFmtId="0" fontId="0" fillId="0" borderId="54" xfId="0" applyFont="1" applyBorder="1" applyAlignment="1">
      <alignment horizontal="left" vertical="top" wrapText="1"/>
    </xf>
    <xf numFmtId="0" fontId="0" fillId="4" borderId="55" xfId="0" applyFill="1" applyBorder="1" applyAlignment="1" applyProtection="1">
      <alignment horizontal="center" vertical="center" wrapText="1"/>
      <protection locked="0"/>
    </xf>
    <xf numFmtId="0" fontId="0" fillId="4" borderId="53" xfId="0" applyFill="1" applyBorder="1" applyAlignment="1" applyProtection="1">
      <alignment horizontal="left" vertical="center" wrapText="1"/>
      <protection locked="0"/>
    </xf>
    <xf numFmtId="0" fontId="0" fillId="0" borderId="46" xfId="0" applyFont="1" applyBorder="1" applyAlignment="1">
      <alignment horizontal="left" vertical="top" wrapText="1"/>
    </xf>
    <xf numFmtId="0" fontId="5" fillId="0" borderId="49" xfId="0" applyFont="1" applyFill="1" applyBorder="1" applyAlignment="1">
      <alignment horizontal="left" vertical="top" wrapText="1"/>
    </xf>
    <xf numFmtId="0" fontId="5" fillId="0" borderId="47" xfId="0" applyFont="1" applyBorder="1" applyAlignment="1">
      <alignment horizontal="center" vertical="center"/>
    </xf>
    <xf numFmtId="0" fontId="0" fillId="4" borderId="47" xfId="0" applyFill="1" applyBorder="1" applyAlignment="1" applyProtection="1">
      <alignment horizontal="left" vertical="center" wrapText="1"/>
      <protection locked="0"/>
    </xf>
    <xf numFmtId="0" fontId="5" fillId="0" borderId="51" xfId="0" applyFont="1" applyBorder="1" applyAlignment="1">
      <alignment horizontal="center" vertical="center"/>
    </xf>
    <xf numFmtId="0" fontId="0" fillId="4" borderId="51" xfId="0" applyFill="1" applyBorder="1" applyAlignment="1" applyProtection="1">
      <alignment horizontal="left" vertical="center" wrapText="1"/>
      <protection locked="0"/>
    </xf>
    <xf numFmtId="0" fontId="5" fillId="0" borderId="55" xfId="0" applyFont="1" applyBorder="1" applyAlignment="1">
      <alignment horizontal="center" vertical="center"/>
    </xf>
    <xf numFmtId="0" fontId="0" fillId="0" borderId="55" xfId="0" applyFont="1" applyBorder="1" applyAlignment="1">
      <alignment horizontal="left" vertical="top" wrapText="1"/>
    </xf>
    <xf numFmtId="0" fontId="0" fillId="4" borderId="55" xfId="0" applyFill="1" applyBorder="1" applyAlignment="1" applyProtection="1">
      <alignment horizontal="left" vertical="center" wrapText="1"/>
      <protection locked="0"/>
    </xf>
    <xf numFmtId="0" fontId="0" fillId="0" borderId="51" xfId="0" applyFont="1" applyBorder="1" applyAlignment="1">
      <alignment horizontal="left" vertical="top"/>
    </xf>
    <xf numFmtId="0" fontId="5" fillId="0" borderId="4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0" fillId="0" borderId="55" xfId="0" applyFont="1" applyBorder="1" applyAlignment="1">
      <alignment horizontal="left" vertical="top"/>
    </xf>
    <xf numFmtId="0" fontId="5" fillId="0" borderId="44" xfId="0" applyFont="1" applyFill="1" applyBorder="1" applyAlignment="1">
      <alignment horizontal="center" vertical="center" wrapText="1"/>
    </xf>
    <xf numFmtId="0" fontId="5" fillId="4" borderId="47" xfId="0" applyFont="1" applyFill="1" applyBorder="1" applyAlignment="1" applyProtection="1">
      <alignment horizontal="center" vertical="center" wrapText="1"/>
      <protection locked="0"/>
    </xf>
    <xf numFmtId="0" fontId="5" fillId="4" borderId="45"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wrapText="1"/>
    </xf>
    <xf numFmtId="0" fontId="5" fillId="4" borderId="51" xfId="0" applyFont="1" applyFill="1" applyBorder="1" applyAlignment="1" applyProtection="1">
      <alignment horizontal="center" vertical="center" wrapText="1"/>
      <protection locked="0"/>
    </xf>
    <xf numFmtId="0" fontId="5" fillId="4" borderId="49"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xf>
    <xf numFmtId="0" fontId="5" fillId="4" borderId="55" xfId="0" applyFont="1" applyFill="1" applyBorder="1" applyAlignment="1" applyProtection="1">
      <alignment horizontal="center" vertical="center" wrapText="1"/>
      <protection locked="0"/>
    </xf>
    <xf numFmtId="0" fontId="5" fillId="4" borderId="53" xfId="0" applyFont="1" applyFill="1" applyBorder="1" applyAlignment="1" applyProtection="1">
      <alignment horizontal="left" vertical="center" wrapText="1"/>
      <protection locked="0"/>
    </xf>
    <xf numFmtId="0" fontId="5" fillId="0" borderId="52" xfId="0" applyFont="1" applyFill="1" applyBorder="1" applyAlignment="1">
      <alignment horizontal="center" vertical="center" wrapText="1"/>
    </xf>
    <xf numFmtId="0" fontId="0" fillId="0" borderId="0" xfId="0" applyFont="1" applyAlignment="1">
      <alignment wrapText="1"/>
    </xf>
    <xf numFmtId="0" fontId="0" fillId="0" borderId="54" xfId="0" applyFont="1" applyBorder="1" applyAlignment="1">
      <alignment vertical="top"/>
    </xf>
    <xf numFmtId="0" fontId="0" fillId="0" borderId="0" xfId="0" applyFont="1"/>
    <xf numFmtId="0" fontId="0" fillId="0" borderId="44" xfId="0" applyBorder="1" applyAlignment="1">
      <alignment horizontal="center" vertical="center"/>
    </xf>
    <xf numFmtId="0" fontId="0" fillId="0" borderId="48" xfId="0" applyBorder="1" applyAlignment="1">
      <alignment horizontal="center" vertical="center"/>
    </xf>
    <xf numFmtId="0" fontId="6" fillId="0" borderId="48" xfId="0" applyFont="1" applyBorder="1"/>
    <xf numFmtId="0" fontId="0" fillId="0" borderId="48" xfId="0" applyBorder="1"/>
    <xf numFmtId="0" fontId="0" fillId="0" borderId="52" xfId="0" applyBorder="1" applyAlignment="1">
      <alignment horizontal="center" vertical="center"/>
    </xf>
    <xf numFmtId="0" fontId="0" fillId="0" borderId="52" xfId="0" applyBorder="1"/>
    <xf numFmtId="0" fontId="0" fillId="0" borderId="44"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8" xfId="0" applyFont="1" applyBorder="1" applyAlignment="1">
      <alignment horizontal="center" vertical="center"/>
    </xf>
    <xf numFmtId="0" fontId="9" fillId="0" borderId="56" xfId="0" applyFont="1" applyBorder="1" applyAlignment="1">
      <alignment vertical="top" wrapText="1"/>
    </xf>
    <xf numFmtId="0" fontId="9" fillId="0" borderId="58" xfId="0" applyFont="1" applyBorder="1" applyAlignment="1">
      <alignment vertical="top" wrapText="1"/>
    </xf>
    <xf numFmtId="0" fontId="9" fillId="0" borderId="60" xfId="0" applyFont="1" applyBorder="1" applyAlignment="1">
      <alignment vertical="top" wrapText="1"/>
    </xf>
    <xf numFmtId="0" fontId="9" fillId="0" borderId="56" xfId="0" applyFont="1" applyFill="1" applyBorder="1" applyAlignment="1">
      <alignment vertical="top" wrapText="1"/>
    </xf>
    <xf numFmtId="0" fontId="9" fillId="0" borderId="58" xfId="0" applyFont="1" applyFill="1" applyBorder="1" applyAlignment="1">
      <alignment vertical="top" wrapText="1"/>
    </xf>
    <xf numFmtId="0" fontId="0" fillId="4" borderId="47" xfId="0" applyFont="1" applyFill="1" applyBorder="1" applyAlignment="1" applyProtection="1">
      <alignment horizontal="center" vertical="center" wrapText="1"/>
      <protection locked="0"/>
    </xf>
    <xf numFmtId="0" fontId="25" fillId="0" borderId="43" xfId="0" applyFont="1" applyFill="1" applyBorder="1" applyAlignment="1">
      <alignment horizontal="center" vertical="center"/>
    </xf>
    <xf numFmtId="0" fontId="26" fillId="0" borderId="0" xfId="0" applyFont="1" applyAlignment="1">
      <alignment horizontal="left" vertical="top"/>
    </xf>
    <xf numFmtId="0" fontId="4" fillId="0" borderId="0" xfId="0" applyFont="1" applyAlignment="1">
      <alignment wrapText="1"/>
    </xf>
    <xf numFmtId="0" fontId="4" fillId="0" borderId="0" xfId="0" applyFont="1" applyFill="1"/>
    <xf numFmtId="0" fontId="17" fillId="0" borderId="0" xfId="0" applyFont="1" applyAlignment="1">
      <alignment horizontal="left" vertical="top" wrapText="1"/>
    </xf>
    <xf numFmtId="0" fontId="28" fillId="0" borderId="0" xfId="0" applyFont="1" applyAlignment="1">
      <alignment horizontal="center" vertical="center" wrapText="1"/>
    </xf>
    <xf numFmtId="0" fontId="28" fillId="8" borderId="0" xfId="0" applyFont="1" applyFill="1" applyAlignment="1">
      <alignment horizontal="center" vertical="center" wrapText="1"/>
    </xf>
    <xf numFmtId="0" fontId="28" fillId="9" borderId="0" xfId="0" applyFont="1" applyFill="1" applyAlignment="1">
      <alignment horizontal="center" vertical="center" wrapText="1"/>
    </xf>
    <xf numFmtId="0" fontId="28" fillId="10" borderId="0" xfId="0" applyFont="1" applyFill="1" applyAlignment="1">
      <alignment horizontal="center" vertical="center" wrapText="1"/>
    </xf>
    <xf numFmtId="0" fontId="28" fillId="4" borderId="0" xfId="0" applyFont="1" applyFill="1" applyAlignment="1">
      <alignment horizontal="center" vertical="center" wrapText="1"/>
    </xf>
    <xf numFmtId="0" fontId="28" fillId="11" borderId="0" xfId="0" applyFont="1" applyFill="1" applyAlignment="1">
      <alignment horizontal="center" vertical="center" wrapText="1"/>
    </xf>
    <xf numFmtId="0" fontId="28" fillId="12" borderId="0" xfId="0" applyFont="1" applyFill="1" applyAlignment="1">
      <alignment horizontal="center" vertical="center" wrapText="1"/>
    </xf>
    <xf numFmtId="0" fontId="17" fillId="8" borderId="1" xfId="0" applyFont="1" applyFill="1" applyBorder="1" applyAlignment="1">
      <alignment horizontal="left" vertical="top" wrapText="1"/>
    </xf>
    <xf numFmtId="0" fontId="29" fillId="0" borderId="0" xfId="0" applyFont="1" applyBorder="1" applyAlignment="1">
      <alignment horizontal="left" vertical="top" wrapText="1"/>
    </xf>
    <xf numFmtId="0" fontId="17" fillId="9" borderId="1" xfId="0" applyFont="1" applyFill="1" applyBorder="1" applyAlignment="1">
      <alignment horizontal="left" vertical="top" wrapText="1"/>
    </xf>
    <xf numFmtId="0" fontId="29" fillId="0" borderId="0" xfId="0" applyFont="1" applyFill="1" applyBorder="1" applyAlignment="1">
      <alignment horizontal="left" vertical="top" wrapText="1"/>
    </xf>
    <xf numFmtId="0" fontId="17" fillId="10" borderId="1" xfId="0" applyFont="1" applyFill="1" applyBorder="1" applyAlignment="1">
      <alignment horizontal="left" vertical="top" wrapText="1"/>
    </xf>
    <xf numFmtId="0" fontId="17" fillId="12"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7" fillId="11" borderId="1"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10" fillId="0" borderId="0" xfId="0" applyFont="1" applyAlignment="1">
      <alignment horizontal="left" vertical="center"/>
    </xf>
    <xf numFmtId="0" fontId="10" fillId="0" borderId="0" xfId="0" applyFont="1" applyAlignment="1">
      <alignment vertical="top" wrapText="1"/>
    </xf>
    <xf numFmtId="0" fontId="0" fillId="0" borderId="0" xfId="0" applyFill="1" applyAlignment="1">
      <alignment wrapText="1"/>
    </xf>
    <xf numFmtId="0" fontId="0" fillId="4" borderId="62" xfId="0" applyFill="1" applyBorder="1" applyAlignment="1" applyProtection="1">
      <alignment horizontal="center" vertical="center" wrapText="1"/>
      <protection locked="0"/>
    </xf>
    <xf numFmtId="0" fontId="0" fillId="4" borderId="62" xfId="0" applyFill="1" applyBorder="1" applyAlignment="1" applyProtection="1">
      <alignment horizontal="left" vertical="center" wrapText="1"/>
      <protection locked="0"/>
    </xf>
    <xf numFmtId="1" fontId="3" fillId="6" borderId="12" xfId="0" applyNumberFormat="1" applyFont="1" applyFill="1" applyBorder="1" applyAlignment="1">
      <alignment horizontal="center" vertical="center"/>
    </xf>
    <xf numFmtId="0" fontId="5" fillId="0" borderId="62" xfId="0" applyFont="1" applyFill="1" applyBorder="1" applyAlignment="1">
      <alignment horizontal="center" vertical="center" wrapText="1"/>
    </xf>
    <xf numFmtId="0" fontId="0" fillId="0" borderId="47" xfId="0" applyFont="1" applyFill="1" applyBorder="1" applyAlignment="1">
      <alignment horizontal="left" vertical="top"/>
    </xf>
    <xf numFmtId="0" fontId="0" fillId="0" borderId="51" xfId="0" applyFill="1" applyBorder="1" applyAlignment="1">
      <alignment horizontal="left" vertical="top" wrapText="1"/>
    </xf>
    <xf numFmtId="0" fontId="0" fillId="0" borderId="51" xfId="0" applyFont="1" applyFill="1" applyBorder="1" applyAlignment="1">
      <alignment horizontal="left" vertical="top"/>
    </xf>
    <xf numFmtId="0" fontId="0" fillId="0" borderId="55" xfId="0" applyFill="1" applyBorder="1" applyAlignment="1">
      <alignment horizontal="left" vertical="top" wrapText="1"/>
    </xf>
    <xf numFmtId="0" fontId="0" fillId="0" borderId="47" xfId="0" applyFont="1" applyFill="1" applyBorder="1" applyAlignment="1">
      <alignment horizontal="left" vertical="top" wrapText="1"/>
    </xf>
    <xf numFmtId="0" fontId="0" fillId="0" borderId="62" xfId="0" applyFont="1" applyFill="1" applyBorder="1" applyAlignment="1">
      <alignment horizontal="left" vertical="top" wrapText="1"/>
    </xf>
    <xf numFmtId="0" fontId="4" fillId="0" borderId="51" xfId="0" applyFont="1" applyFill="1" applyBorder="1" applyAlignment="1">
      <alignment horizontal="left" vertical="top" wrapText="1"/>
    </xf>
    <xf numFmtId="0" fontId="0" fillId="0" borderId="51" xfId="0" applyFont="1" applyFill="1" applyBorder="1" applyAlignment="1">
      <alignment horizontal="left" vertical="top" wrapText="1"/>
    </xf>
    <xf numFmtId="43" fontId="0" fillId="0" borderId="51" xfId="1" applyFont="1" applyFill="1" applyBorder="1" applyAlignment="1">
      <alignment horizontal="left" vertical="top" wrapText="1"/>
    </xf>
    <xf numFmtId="0" fontId="0" fillId="0" borderId="63" xfId="0" applyBorder="1" applyAlignment="1">
      <alignment horizontal="center" vertical="center"/>
    </xf>
    <xf numFmtId="0" fontId="6" fillId="0" borderId="63" xfId="0" applyFont="1" applyBorder="1"/>
    <xf numFmtId="0" fontId="0" fillId="4" borderId="64" xfId="0" applyFill="1" applyBorder="1" applyAlignment="1" applyProtection="1">
      <alignment horizontal="left" vertical="center" wrapText="1"/>
      <protection locked="0"/>
    </xf>
    <xf numFmtId="0" fontId="5" fillId="0" borderId="64" xfId="0" applyFont="1" applyFill="1" applyBorder="1" applyAlignment="1">
      <alignment vertical="top" wrapText="1"/>
    </xf>
    <xf numFmtId="0" fontId="5" fillId="0" borderId="49" xfId="0" applyFont="1" applyFill="1" applyBorder="1" applyAlignment="1">
      <alignment vertical="top" wrapText="1"/>
    </xf>
    <xf numFmtId="0" fontId="9" fillId="0" borderId="0" xfId="0" applyFont="1" applyBorder="1" applyAlignment="1">
      <alignment vertical="top" wrapText="1"/>
    </xf>
    <xf numFmtId="0" fontId="0" fillId="13" borderId="0" xfId="0" applyFill="1"/>
    <xf numFmtId="0" fontId="31" fillId="0" borderId="2" xfId="0" applyFont="1" applyBorder="1" applyAlignment="1">
      <alignment horizontal="center" vertical="center" wrapText="1"/>
    </xf>
    <xf numFmtId="0" fontId="31" fillId="0" borderId="5" xfId="0" applyFont="1" applyBorder="1" applyAlignment="1">
      <alignment vertical="top" wrapText="1"/>
    </xf>
    <xf numFmtId="0" fontId="31" fillId="0" borderId="7" xfId="0" applyFont="1" applyBorder="1" applyAlignment="1">
      <alignment vertical="top" wrapText="1"/>
    </xf>
    <xf numFmtId="0" fontId="31" fillId="0" borderId="0" xfId="0" applyFont="1" applyAlignment="1">
      <alignment horizontal="center" vertical="center" wrapText="1"/>
    </xf>
    <xf numFmtId="0" fontId="31" fillId="0" borderId="0" xfId="0" applyFont="1" applyAlignment="1">
      <alignment vertical="top" wrapText="1"/>
    </xf>
    <xf numFmtId="0" fontId="31" fillId="0" borderId="0" xfId="0" applyFont="1" applyBorder="1" applyAlignment="1">
      <alignment vertical="top" wrapText="1"/>
    </xf>
    <xf numFmtId="0" fontId="9" fillId="0" borderId="57" xfId="0" applyFont="1" applyBorder="1" applyAlignment="1">
      <alignment vertical="top" wrapText="1"/>
    </xf>
    <xf numFmtId="0" fontId="9" fillId="0" borderId="59" xfId="0" applyFont="1" applyBorder="1" applyAlignment="1">
      <alignment vertical="top" wrapText="1"/>
    </xf>
    <xf numFmtId="0" fontId="9" fillId="0" borderId="61" xfId="0" applyFont="1" applyBorder="1" applyAlignment="1">
      <alignment vertical="top" wrapText="1"/>
    </xf>
    <xf numFmtId="0" fontId="9" fillId="0" borderId="66" xfId="0" applyFont="1" applyBorder="1" applyAlignment="1">
      <alignment vertical="top" wrapText="1"/>
    </xf>
    <xf numFmtId="0" fontId="9" fillId="0" borderId="67" xfId="0" applyFont="1" applyBorder="1" applyAlignment="1">
      <alignment vertical="top" wrapText="1"/>
    </xf>
    <xf numFmtId="0" fontId="9" fillId="0" borderId="68" xfId="0" applyFont="1" applyBorder="1" applyAlignment="1">
      <alignment vertical="top" wrapText="1"/>
    </xf>
    <xf numFmtId="0" fontId="9" fillId="0" borderId="69" xfId="0" applyFont="1" applyBorder="1" applyAlignment="1">
      <alignment vertical="top" wrapText="1"/>
    </xf>
    <xf numFmtId="0" fontId="9" fillId="0" borderId="70" xfId="0" applyFont="1" applyBorder="1" applyAlignment="1">
      <alignment vertical="top" wrapText="1"/>
    </xf>
    <xf numFmtId="0" fontId="9" fillId="0" borderId="71" xfId="0" applyFont="1" applyBorder="1" applyAlignment="1">
      <alignment vertical="top" wrapText="1"/>
    </xf>
    <xf numFmtId="0" fontId="9" fillId="0" borderId="59" xfId="0" applyFont="1" applyFill="1" applyBorder="1" applyAlignment="1">
      <alignment vertical="top" wrapText="1"/>
    </xf>
    <xf numFmtId="0" fontId="9" fillId="0" borderId="72" xfId="0" applyFont="1" applyBorder="1" applyAlignment="1">
      <alignment vertical="top" wrapText="1"/>
    </xf>
    <xf numFmtId="0" fontId="9" fillId="0" borderId="73" xfId="0" applyFont="1" applyBorder="1" applyAlignment="1">
      <alignment vertical="top" wrapText="1"/>
    </xf>
    <xf numFmtId="0" fontId="9" fillId="0" borderId="74" xfId="0" applyFont="1" applyBorder="1" applyAlignment="1">
      <alignment vertical="top" wrapText="1"/>
    </xf>
    <xf numFmtId="0" fontId="9" fillId="0" borderId="75" xfId="0" applyFont="1" applyBorder="1" applyAlignment="1">
      <alignment vertical="top" wrapText="1"/>
    </xf>
    <xf numFmtId="0" fontId="9" fillId="0" borderId="76" xfId="0" applyFont="1" applyBorder="1" applyAlignment="1">
      <alignment vertical="top" wrapText="1"/>
    </xf>
    <xf numFmtId="0" fontId="9" fillId="0" borderId="77" xfId="0" applyFont="1" applyBorder="1" applyAlignment="1">
      <alignment vertical="top" wrapText="1"/>
    </xf>
    <xf numFmtId="0" fontId="9" fillId="0" borderId="78" xfId="0" applyFont="1" applyBorder="1" applyAlignment="1">
      <alignment vertical="top" wrapText="1"/>
    </xf>
    <xf numFmtId="0" fontId="9" fillId="0" borderId="79" xfId="0" applyFont="1" applyBorder="1" applyAlignment="1">
      <alignment vertical="top" wrapText="1"/>
    </xf>
    <xf numFmtId="0" fontId="31" fillId="0" borderId="2" xfId="0" applyFont="1" applyBorder="1" applyAlignment="1">
      <alignment vertical="top" wrapText="1"/>
    </xf>
    <xf numFmtId="0" fontId="9" fillId="0" borderId="57" xfId="0" applyFont="1" applyFill="1" applyBorder="1" applyAlignment="1">
      <alignment vertical="top" wrapText="1"/>
    </xf>
    <xf numFmtId="0" fontId="26" fillId="0" borderId="0" xfId="0" applyFont="1"/>
    <xf numFmtId="0" fontId="5" fillId="13" borderId="0" xfId="0" applyFont="1" applyFill="1"/>
    <xf numFmtId="0" fontId="32" fillId="0" borderId="0" xfId="2" applyAlignment="1" applyProtection="1"/>
    <xf numFmtId="0" fontId="9" fillId="0" borderId="0" xfId="0" applyFont="1" applyFill="1" applyAlignment="1">
      <alignment wrapText="1"/>
    </xf>
    <xf numFmtId="0" fontId="9" fillId="0" borderId="0" xfId="0" applyFont="1" applyFill="1" applyAlignment="1">
      <alignment wrapText="1"/>
    </xf>
    <xf numFmtId="0" fontId="5" fillId="0" borderId="62" xfId="0" applyFont="1" applyBorder="1" applyAlignment="1">
      <alignment horizontal="center" vertical="center"/>
    </xf>
    <xf numFmtId="0" fontId="0" fillId="0" borderId="62" xfId="0" applyFont="1" applyBorder="1" applyAlignment="1">
      <alignment horizontal="left" vertical="top"/>
    </xf>
    <xf numFmtId="0" fontId="4" fillId="0" borderId="50" xfId="0" applyFont="1" applyBorder="1" applyAlignment="1">
      <alignment horizontal="left" vertical="top" wrapText="1"/>
    </xf>
    <xf numFmtId="0" fontId="0" fillId="0" borderId="50" xfId="0" applyFill="1" applyBorder="1" applyAlignment="1">
      <alignment horizontal="left" vertical="top" wrapText="1"/>
    </xf>
    <xf numFmtId="0" fontId="17" fillId="0" borderId="0" xfId="0" applyFont="1" applyAlignment="1" applyProtection="1">
      <alignment horizontal="left" vertical="top" wrapText="1"/>
      <protection locked="0"/>
    </xf>
    <xf numFmtId="0" fontId="17" fillId="0" borderId="51" xfId="0" applyFont="1" applyBorder="1" applyAlignment="1" applyProtection="1">
      <alignment horizontal="left" vertical="top" wrapText="1"/>
      <protection locked="0"/>
    </xf>
    <xf numFmtId="0" fontId="33" fillId="0" borderId="62" xfId="2" applyFont="1" applyBorder="1" applyAlignment="1" applyProtection="1">
      <alignment horizontal="left" vertical="top" wrapText="1"/>
    </xf>
    <xf numFmtId="0" fontId="17" fillId="0" borderId="62" xfId="0" applyFont="1" applyBorder="1" applyAlignment="1">
      <alignment horizontal="left" vertical="top" wrapText="1"/>
    </xf>
    <xf numFmtId="0" fontId="33" fillId="0" borderId="51" xfId="2" applyFont="1" applyBorder="1" applyAlignment="1" applyProtection="1">
      <alignment horizontal="left" vertical="top" wrapText="1"/>
    </xf>
    <xf numFmtId="0" fontId="17" fillId="0" borderId="51" xfId="0" applyFont="1" applyBorder="1" applyAlignment="1">
      <alignment horizontal="left" vertical="top" wrapText="1"/>
    </xf>
    <xf numFmtId="0" fontId="33" fillId="0" borderId="55" xfId="2" applyFont="1" applyBorder="1" applyAlignment="1" applyProtection="1">
      <alignment horizontal="left" vertical="top" wrapText="1"/>
    </xf>
    <xf numFmtId="0" fontId="17" fillId="0" borderId="55" xfId="0" applyFont="1" applyBorder="1" applyAlignment="1">
      <alignment horizontal="left" vertical="top" wrapText="1"/>
    </xf>
    <xf numFmtId="0" fontId="33" fillId="0" borderId="47" xfId="2" applyFont="1" applyBorder="1" applyAlignment="1" applyProtection="1">
      <alignment horizontal="left" vertical="top" wrapText="1"/>
    </xf>
    <xf numFmtId="0" fontId="5" fillId="0" borderId="51"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62" xfId="0" applyFont="1" applyFill="1" applyBorder="1" applyAlignment="1">
      <alignment horizontal="left" vertical="top" wrapText="1"/>
    </xf>
    <xf numFmtId="0" fontId="3" fillId="3" borderId="11" xfId="0" applyFont="1" applyFill="1" applyBorder="1" applyAlignment="1">
      <alignment horizontal="center" vertical="center"/>
    </xf>
    <xf numFmtId="0" fontId="0" fillId="4" borderId="44" xfId="0" applyFill="1" applyBorder="1" applyAlignment="1" applyProtection="1">
      <alignment horizontal="left" vertical="center" wrapText="1"/>
      <protection locked="0"/>
    </xf>
    <xf numFmtId="0" fontId="0" fillId="4" borderId="48" xfId="0" applyFill="1" applyBorder="1" applyAlignment="1" applyProtection="1">
      <alignment horizontal="left" vertical="center" wrapText="1"/>
      <protection locked="0"/>
    </xf>
    <xf numFmtId="0" fontId="0" fillId="4" borderId="63" xfId="0" applyFill="1" applyBorder="1" applyAlignment="1" applyProtection="1">
      <alignment horizontal="left" vertical="center" wrapText="1"/>
      <protection locked="0"/>
    </xf>
    <xf numFmtId="0" fontId="0" fillId="4" borderId="52" xfId="0" applyFill="1" applyBorder="1" applyAlignment="1" applyProtection="1">
      <alignment horizontal="left" vertical="center" wrapText="1"/>
      <protection locked="0"/>
    </xf>
    <xf numFmtId="0" fontId="17" fillId="0" borderId="55" xfId="0" applyFont="1" applyBorder="1" applyAlignment="1" applyProtection="1">
      <alignment horizontal="left" vertical="top" wrapText="1"/>
      <protection locked="0"/>
    </xf>
    <xf numFmtId="0" fontId="17" fillId="0" borderId="47" xfId="0" applyFont="1" applyBorder="1" applyAlignment="1">
      <alignment horizontal="left" vertical="top" wrapText="1"/>
    </xf>
    <xf numFmtId="0" fontId="5" fillId="0" borderId="63" xfId="0" applyFont="1" applyFill="1" applyBorder="1" applyAlignment="1">
      <alignment horizontal="center" vertical="center" wrapText="1"/>
    </xf>
    <xf numFmtId="0" fontId="5" fillId="4" borderId="62" xfId="0" applyFont="1" applyFill="1" applyBorder="1" applyAlignment="1" applyProtection="1">
      <alignment horizontal="center" vertical="center" wrapText="1"/>
      <protection locked="0"/>
    </xf>
    <xf numFmtId="0" fontId="5" fillId="4" borderId="64" xfId="0" applyFont="1" applyFill="1" applyBorder="1" applyAlignment="1" applyProtection="1">
      <alignment horizontal="left" vertical="center" wrapText="1"/>
      <protection locked="0"/>
    </xf>
    <xf numFmtId="0" fontId="4" fillId="0" borderId="46" xfId="0" applyFont="1" applyFill="1" applyBorder="1" applyAlignment="1">
      <alignment vertical="top" wrapText="1"/>
    </xf>
    <xf numFmtId="0" fontId="4" fillId="0" borderId="65" xfId="0" applyFont="1" applyFill="1" applyBorder="1" applyAlignment="1">
      <alignment vertical="top" wrapText="1"/>
    </xf>
    <xf numFmtId="0" fontId="29" fillId="0" borderId="0" xfId="0" applyFont="1" applyAlignment="1">
      <alignment horizontal="left" vertical="top" wrapText="1"/>
    </xf>
    <xf numFmtId="0" fontId="29" fillId="0" borderId="0" xfId="0" applyFont="1" applyAlignment="1" applyProtection="1">
      <alignment horizontal="left" vertical="top" wrapText="1"/>
      <protection locked="0"/>
    </xf>
    <xf numFmtId="0" fontId="29" fillId="0" borderId="51" xfId="0" applyFont="1" applyBorder="1" applyAlignment="1">
      <alignment horizontal="left" vertical="top" wrapText="1"/>
    </xf>
    <xf numFmtId="0" fontId="29" fillId="0" borderId="51" xfId="0" applyFont="1" applyBorder="1" applyAlignment="1" applyProtection="1">
      <alignment horizontal="left" vertical="top" wrapText="1"/>
      <protection locked="0"/>
    </xf>
    <xf numFmtId="0" fontId="29" fillId="0" borderId="55" xfId="0" applyFont="1" applyBorder="1" applyAlignment="1">
      <alignment horizontal="left" vertical="top" wrapText="1"/>
    </xf>
    <xf numFmtId="0" fontId="29" fillId="0" borderId="62" xfId="0" applyFont="1" applyBorder="1" applyAlignment="1">
      <alignment horizontal="left" vertical="top" wrapText="1"/>
    </xf>
    <xf numFmtId="0" fontId="34" fillId="0" borderId="55" xfId="0" applyFont="1" applyBorder="1" applyAlignment="1">
      <alignment horizontal="left" vertical="top" wrapText="1"/>
    </xf>
    <xf numFmtId="0" fontId="35" fillId="0" borderId="0" xfId="0" applyFont="1"/>
    <xf numFmtId="0" fontId="0" fillId="0" borderId="65" xfId="0" applyFill="1" applyBorder="1" applyAlignment="1">
      <alignment vertical="top" wrapText="1"/>
    </xf>
    <xf numFmtId="0" fontId="0" fillId="0" borderId="65" xfId="0" applyFont="1" applyFill="1" applyBorder="1" applyAlignment="1">
      <alignment vertical="top" wrapText="1"/>
    </xf>
    <xf numFmtId="0" fontId="0" fillId="0" borderId="50" xfId="0" applyFont="1" applyFill="1" applyBorder="1" applyAlignment="1">
      <alignment vertical="top" wrapText="1"/>
    </xf>
    <xf numFmtId="0" fontId="4" fillId="0" borderId="50" xfId="0" applyFont="1" applyFill="1" applyBorder="1" applyAlignment="1">
      <alignment vertical="top" wrapText="1"/>
    </xf>
    <xf numFmtId="0" fontId="17" fillId="0" borderId="47" xfId="0" applyFont="1" applyFill="1" applyBorder="1" applyAlignment="1">
      <alignment horizontal="left" vertical="top" wrapText="1"/>
    </xf>
    <xf numFmtId="0" fontId="5" fillId="0" borderId="53" xfId="0" applyFont="1" applyFill="1" applyBorder="1" applyAlignment="1">
      <alignment vertical="top" wrapText="1"/>
    </xf>
    <xf numFmtId="0" fontId="5" fillId="0" borderId="45" xfId="0" applyFont="1" applyFill="1" applyBorder="1" applyAlignment="1">
      <alignment horizontal="left" vertical="top" wrapText="1"/>
    </xf>
    <xf numFmtId="0" fontId="5" fillId="0" borderId="49" xfId="0" applyFont="1" applyFill="1" applyBorder="1" applyAlignment="1">
      <alignment wrapText="1"/>
    </xf>
    <xf numFmtId="0" fontId="5" fillId="0" borderId="53" xfId="0" applyFont="1" applyFill="1" applyBorder="1" applyAlignment="1">
      <alignment wrapText="1"/>
    </xf>
    <xf numFmtId="0" fontId="21" fillId="0" borderId="45" xfId="0" applyFont="1" applyFill="1" applyBorder="1" applyAlignment="1">
      <alignment vertical="center" wrapText="1"/>
    </xf>
    <xf numFmtId="0" fontId="21" fillId="0" borderId="49" xfId="0" applyFont="1" applyFill="1" applyBorder="1" applyAlignment="1">
      <alignment vertical="center" wrapText="1"/>
    </xf>
    <xf numFmtId="0" fontId="5" fillId="0" borderId="53" xfId="0" applyFont="1" applyFill="1" applyBorder="1" applyAlignment="1">
      <alignment horizontal="left" vertical="top" wrapText="1"/>
    </xf>
    <xf numFmtId="0" fontId="5" fillId="0" borderId="64" xfId="0" applyFont="1" applyFill="1" applyBorder="1" applyAlignment="1">
      <alignment horizontal="left" vertical="top" wrapText="1"/>
    </xf>
    <xf numFmtId="0" fontId="0" fillId="0" borderId="45" xfId="0" applyFont="1" applyFill="1" applyBorder="1" applyAlignment="1">
      <alignment vertical="center" wrapText="1"/>
    </xf>
    <xf numFmtId="0" fontId="0" fillId="0" borderId="47" xfId="0" applyFill="1" applyBorder="1" applyAlignment="1">
      <alignment horizontal="left" vertical="top" wrapText="1"/>
    </xf>
    <xf numFmtId="0" fontId="0" fillId="0" borderId="42" xfId="0" applyBorder="1" applyAlignment="1">
      <alignment vertical="center" wrapText="1"/>
    </xf>
    <xf numFmtId="0" fontId="32" fillId="0" borderId="0" xfId="2" applyAlignment="1" applyProtection="1">
      <alignment wrapText="1"/>
    </xf>
    <xf numFmtId="0" fontId="36"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50" xfId="0" applyFill="1" applyBorder="1" applyAlignment="1">
      <alignment vertical="top" wrapText="1"/>
    </xf>
    <xf numFmtId="0" fontId="0" fillId="0" borderId="54" xfId="0" applyFont="1" applyFill="1" applyBorder="1" applyAlignment="1">
      <alignment vertical="top" wrapText="1"/>
    </xf>
    <xf numFmtId="0" fontId="0" fillId="0" borderId="50" xfId="0" applyFont="1" applyFill="1" applyBorder="1" applyAlignment="1">
      <alignment vertical="top"/>
    </xf>
    <xf numFmtId="0" fontId="0" fillId="0" borderId="54" xfId="0" applyFont="1" applyFill="1" applyBorder="1" applyAlignment="1">
      <alignment vertical="top"/>
    </xf>
    <xf numFmtId="0" fontId="0" fillId="0" borderId="46" xfId="0" applyFill="1" applyBorder="1" applyAlignment="1">
      <alignment vertical="top" wrapText="1"/>
    </xf>
    <xf numFmtId="0" fontId="0" fillId="0" borderId="50" xfId="0" applyFill="1" applyBorder="1" applyAlignment="1">
      <alignment vertical="top"/>
    </xf>
    <xf numFmtId="43" fontId="0" fillId="0" borderId="54" xfId="1" applyFont="1" applyFill="1" applyBorder="1" applyAlignment="1">
      <alignment vertical="top"/>
    </xf>
    <xf numFmtId="0" fontId="2" fillId="0" borderId="50" xfId="0" applyFont="1" applyFill="1" applyBorder="1" applyAlignment="1">
      <alignment horizontal="left" vertical="top" wrapText="1"/>
    </xf>
    <xf numFmtId="0" fontId="27" fillId="0" borderId="50" xfId="0" applyFont="1" applyFill="1" applyBorder="1" applyAlignment="1">
      <alignment horizontal="left" vertical="top" wrapText="1"/>
    </xf>
    <xf numFmtId="0" fontId="4" fillId="0" borderId="50"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46" xfId="0" applyFont="1" applyFill="1" applyBorder="1" applyAlignment="1">
      <alignment horizontal="left" vertical="top" wrapText="1"/>
    </xf>
    <xf numFmtId="0" fontId="4" fillId="0" borderId="47" xfId="0" applyFont="1" applyFill="1" applyBorder="1" applyAlignment="1">
      <alignment horizontal="left" vertical="top" wrapText="1"/>
    </xf>
    <xf numFmtId="0" fontId="0" fillId="0" borderId="51" xfId="0" applyFill="1" applyBorder="1" applyAlignment="1">
      <alignment horizontal="left" vertical="top"/>
    </xf>
    <xf numFmtId="0" fontId="0" fillId="0" borderId="51" xfId="0" applyNumberFormat="1" applyFont="1" applyFill="1" applyBorder="1" applyAlignment="1">
      <alignment horizontal="left" vertical="top" wrapText="1"/>
    </xf>
    <xf numFmtId="0" fontId="0" fillId="0" borderId="46" xfId="0" applyFont="1" applyFill="1" applyBorder="1" applyAlignment="1">
      <alignment vertical="top"/>
    </xf>
    <xf numFmtId="0" fontId="4" fillId="0" borderId="0" xfId="0" applyFont="1" applyFill="1" applyAlignment="1">
      <alignment horizontal="left" vertical="top" wrapText="1"/>
    </xf>
    <xf numFmtId="0" fontId="33" fillId="0" borderId="51" xfId="2" applyFont="1" applyBorder="1" applyAlignment="1" applyProtection="1">
      <alignment horizontal="left" vertical="top" wrapText="1"/>
      <protection locked="0"/>
    </xf>
    <xf numFmtId="0" fontId="0" fillId="0" borderId="0" xfId="0" applyFill="1" applyAlignment="1">
      <alignment horizontal="center" wrapText="1"/>
    </xf>
    <xf numFmtId="0" fontId="0" fillId="0" borderId="0" xfId="0" applyFill="1" applyAlignment="1">
      <alignment horizontal="center" vertical="top" wrapText="1"/>
    </xf>
    <xf numFmtId="0" fontId="9" fillId="0" borderId="0" xfId="0" applyFont="1" applyFill="1" applyAlignment="1">
      <alignment wrapText="1"/>
    </xf>
    <xf numFmtId="0" fontId="30" fillId="0" borderId="0" xfId="0" applyFont="1" applyFill="1" applyAlignment="1">
      <alignment wrapText="1"/>
    </xf>
    <xf numFmtId="0" fontId="23" fillId="0" borderId="0" xfId="0" applyFont="1" applyFill="1" applyAlignment="1">
      <alignment horizontal="left" wrapText="1"/>
    </xf>
    <xf numFmtId="0" fontId="0" fillId="0" borderId="0" xfId="0" applyFill="1" applyAlignment="1">
      <alignment wrapText="1"/>
    </xf>
    <xf numFmtId="0" fontId="4" fillId="0" borderId="0" xfId="0" applyFont="1" applyFill="1" applyAlignment="1">
      <alignment horizontal="center" vertical="center" wrapText="1"/>
    </xf>
    <xf numFmtId="0" fontId="10" fillId="0" borderId="0" xfId="0" applyFont="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center" vertical="top" wrapText="1"/>
    </xf>
    <xf numFmtId="0" fontId="3" fillId="0" borderId="0" xfId="0" applyFont="1" applyFill="1" applyAlignment="1">
      <alignment horizontal="center" vertical="center"/>
    </xf>
    <xf numFmtId="164" fontId="0" fillId="5" borderId="1" xfId="0" applyNumberFormat="1" applyFill="1" applyBorder="1" applyAlignment="1" applyProtection="1">
      <alignment horizontal="center" vertical="center"/>
      <protection locked="0"/>
    </xf>
    <xf numFmtId="0" fontId="3" fillId="0" borderId="0" xfId="0" applyFont="1" applyFill="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5" borderId="1" xfId="0" applyFill="1" applyBorder="1" applyAlignment="1" applyProtection="1">
      <alignment vertical="center"/>
      <protection locked="0"/>
    </xf>
    <xf numFmtId="0" fontId="0" fillId="5" borderId="1" xfId="0" applyFill="1" applyBorder="1" applyAlignment="1" applyProtection="1">
      <alignment horizontal="center" vertical="center"/>
      <protection locked="0"/>
    </xf>
    <xf numFmtId="0" fontId="0" fillId="0" borderId="0" xfId="0" applyAlignment="1">
      <alignment horizontal="left" vertical="center"/>
    </xf>
    <xf numFmtId="0" fontId="0" fillId="0" borderId="6" xfId="0" applyBorder="1" applyAlignment="1">
      <alignment horizontal="left" vertical="center"/>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vertical="center"/>
      <protection locked="0"/>
    </xf>
    <xf numFmtId="164" fontId="5" fillId="5" borderId="10" xfId="0" applyNumberFormat="1" applyFont="1" applyFill="1" applyBorder="1" applyAlignment="1" applyProtection="1">
      <alignment horizontal="center" vertical="center"/>
      <protection locked="0"/>
    </xf>
    <xf numFmtId="164" fontId="5" fillId="5" borderId="11" xfId="0" applyNumberFormat="1" applyFont="1" applyFill="1" applyBorder="1" applyAlignment="1" applyProtection="1">
      <alignment horizontal="center" vertical="center"/>
      <protection locked="0"/>
    </xf>
    <xf numFmtId="164" fontId="5" fillId="5" borderId="12" xfId="0" applyNumberFormat="1" applyFont="1" applyFill="1" applyBorder="1" applyAlignment="1" applyProtection="1">
      <alignment horizontal="center" vertical="center"/>
      <protection locked="0"/>
    </xf>
    <xf numFmtId="0" fontId="6" fillId="0" borderId="44" xfId="0" applyFont="1" applyBorder="1" applyAlignment="1">
      <alignment horizontal="left" vertical="top" wrapText="1"/>
    </xf>
    <xf numFmtId="0" fontId="6" fillId="0" borderId="63" xfId="0" applyFont="1" applyBorder="1" applyAlignment="1">
      <alignment horizontal="left" vertical="top" wrapText="1"/>
    </xf>
    <xf numFmtId="0" fontId="6" fillId="0" borderId="48" xfId="0" applyFont="1" applyBorder="1" applyAlignment="1">
      <alignment horizontal="left" vertical="top" wrapText="1"/>
    </xf>
    <xf numFmtId="0" fontId="6" fillId="0" borderId="52"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28" fillId="14" borderId="10" xfId="0" applyFont="1" applyFill="1" applyBorder="1" applyAlignment="1" applyProtection="1">
      <alignment horizontal="center" vertical="center" wrapText="1"/>
      <protection locked="0"/>
    </xf>
    <xf numFmtId="0" fontId="28" fillId="14" borderId="12" xfId="0" applyFont="1" applyFill="1" applyBorder="1" applyAlignment="1" applyProtection="1">
      <alignment horizontal="center" vertical="center" wrapText="1"/>
      <protection locked="0"/>
    </xf>
    <xf numFmtId="0" fontId="7" fillId="0" borderId="44" xfId="0" applyFont="1" applyBorder="1" applyAlignment="1">
      <alignment horizontal="left" vertical="top" wrapText="1"/>
    </xf>
    <xf numFmtId="0" fontId="7" fillId="0" borderId="48" xfId="0" applyFont="1" applyBorder="1" applyAlignment="1">
      <alignment horizontal="left" vertical="top" wrapText="1"/>
    </xf>
    <xf numFmtId="0" fontId="7" fillId="0" borderId="52" xfId="0" applyFont="1" applyBorder="1" applyAlignment="1">
      <alignment horizontal="left" vertical="top" wrapText="1"/>
    </xf>
    <xf numFmtId="0" fontId="7" fillId="0" borderId="63" xfId="0" applyFont="1" applyBorder="1" applyAlignment="1">
      <alignment horizontal="left" vertical="top" wrapText="1"/>
    </xf>
    <xf numFmtId="0" fontId="28" fillId="14" borderId="11" xfId="0" applyFont="1" applyFill="1" applyBorder="1" applyAlignment="1" applyProtection="1">
      <alignment horizontal="center" vertical="center" wrapText="1"/>
      <protection locked="0"/>
    </xf>
    <xf numFmtId="0" fontId="28" fillId="14" borderId="1" xfId="0" applyFont="1" applyFill="1" applyBorder="1" applyAlignment="1" applyProtection="1">
      <alignment horizontal="center" vertical="center" wrapText="1"/>
      <protection locked="0"/>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0" fillId="0" borderId="2" xfId="0" applyBorder="1" applyAlignment="1">
      <alignment vertical="center" wrapText="1"/>
    </xf>
    <xf numFmtId="0" fontId="0" fillId="0" borderId="7" xfId="0" applyFont="1" applyBorder="1" applyAlignment="1">
      <alignment vertical="center" wrapText="1"/>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20" fillId="6" borderId="18"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20" xfId="0" applyFont="1" applyFill="1" applyBorder="1" applyAlignment="1">
      <alignment horizontal="center" vertical="center"/>
    </xf>
    <xf numFmtId="0" fontId="15" fillId="6" borderId="18" xfId="0" applyFont="1" applyFill="1" applyBorder="1" applyAlignment="1">
      <alignment horizontal="center" vertical="center"/>
    </xf>
    <xf numFmtId="0" fontId="19" fillId="6" borderId="19" xfId="0" applyFont="1" applyFill="1" applyBorder="1" applyAlignment="1">
      <alignment horizontal="center"/>
    </xf>
    <xf numFmtId="0" fontId="19" fillId="6" borderId="20" xfId="0" applyFont="1" applyFill="1" applyBorder="1" applyAlignment="1">
      <alignment horizontal="center"/>
    </xf>
    <xf numFmtId="0" fontId="22" fillId="3" borderId="18" xfId="0" applyFont="1" applyFill="1" applyBorder="1" applyAlignment="1">
      <alignment horizontal="center" vertical="center"/>
    </xf>
    <xf numFmtId="0" fontId="22" fillId="3" borderId="37" xfId="0" applyFont="1" applyFill="1" applyBorder="1" applyAlignment="1">
      <alignment horizontal="center" vertical="center"/>
    </xf>
    <xf numFmtId="0" fontId="24" fillId="7" borderId="18" xfId="0" applyFont="1" applyFill="1" applyBorder="1" applyAlignment="1">
      <alignment horizontal="center" vertical="center"/>
    </xf>
    <xf numFmtId="0" fontId="24" fillId="7" borderId="19" xfId="0" applyFont="1" applyFill="1" applyBorder="1" applyAlignment="1">
      <alignment horizontal="center" vertical="center"/>
    </xf>
    <xf numFmtId="0" fontId="24" fillId="7" borderId="20" xfId="0" applyFont="1" applyFill="1" applyBorder="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164" fontId="15" fillId="6" borderId="18" xfId="0" applyNumberFormat="1" applyFont="1" applyFill="1" applyBorder="1" applyAlignment="1">
      <alignment horizontal="center" vertical="center"/>
    </xf>
    <xf numFmtId="164" fontId="15" fillId="6" borderId="19" xfId="0" applyNumberFormat="1" applyFont="1" applyFill="1" applyBorder="1" applyAlignment="1">
      <alignment horizontal="center" vertical="center"/>
    </xf>
    <xf numFmtId="164" fontId="15" fillId="6" borderId="20"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Font="1" applyBorder="1" applyAlignment="1">
      <alignment vertical="center" wrapText="1"/>
    </xf>
    <xf numFmtId="0" fontId="15" fillId="0" borderId="6" xfId="0" applyFont="1" applyBorder="1" applyAlignment="1">
      <alignment horizontal="center" vertical="center"/>
    </xf>
    <xf numFmtId="0" fontId="0" fillId="0" borderId="33" xfId="0" applyBorder="1" applyAlignment="1">
      <alignment vertical="center" wrapText="1"/>
    </xf>
    <xf numFmtId="0" fontId="15" fillId="0" borderId="25" xfId="0" applyFont="1" applyBorder="1" applyAlignment="1">
      <alignment horizontal="center" vertical="center"/>
    </xf>
    <xf numFmtId="0" fontId="15" fillId="0" borderId="34"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3">
    <cellStyle name="Comma" xfId="1" builtinId="3"/>
    <cellStyle name="Hyperlink" xfId="2" builtinId="8"/>
    <cellStyle name="Normal" xfId="0" builtinId="0"/>
  </cellStyles>
  <dxfs count="2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336699"/>
      <color rgb="FFFFFFCC"/>
      <color rgb="FFFFFF99"/>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abiesalliance.org/media/news/the-global-framework-for-dog-mediated-rabies-elimination"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502583</xdr:colOff>
      <xdr:row>0</xdr:row>
      <xdr:rowOff>122703</xdr:rowOff>
    </xdr:from>
    <xdr:to>
      <xdr:col>13</xdr:col>
      <xdr:colOff>502582</xdr:colOff>
      <xdr:row>2</xdr:row>
      <xdr:rowOff>313764</xdr:rowOff>
    </xdr:to>
    <xdr:sp macro="" textlink="">
      <xdr:nvSpPr>
        <xdr:cNvPr id="4" name="TextBox 3"/>
        <xdr:cNvSpPr txBox="1"/>
      </xdr:nvSpPr>
      <xdr:spPr>
        <a:xfrm>
          <a:off x="3752289" y="122703"/>
          <a:ext cx="4997822" cy="616885"/>
        </a:xfrm>
        <a:prstGeom prst="rect">
          <a:avLst/>
        </a:prstGeom>
        <a:solidFill>
          <a:schemeClr val="accent5">
            <a:lumMod val="20000"/>
            <a:lumOff val="80000"/>
          </a:schemeClr>
        </a:solidFill>
        <a:ln w="9525" cmpd="sng">
          <a:solidFill>
            <a:schemeClr val="accent5">
              <a:lumMod val="40000"/>
              <a:lumOff val="6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sz="1600" b="1"/>
            <a:t>The Stepwise Approach towards Rabies Elimination:</a:t>
          </a:r>
        </a:p>
        <a:p>
          <a:pPr algn="ctr"/>
          <a:endParaRPr lang="en-PH" sz="100"/>
        </a:p>
        <a:p>
          <a:pPr algn="ctr"/>
          <a:r>
            <a:rPr lang="en-PH" sz="1400"/>
            <a:t>A planning and evaluation tool</a:t>
          </a:r>
        </a:p>
      </xdr:txBody>
    </xdr:sp>
    <xdr:clientData/>
  </xdr:twoCellAnchor>
  <xdr:twoCellAnchor>
    <xdr:from>
      <xdr:col>1</xdr:col>
      <xdr:colOff>22412</xdr:colOff>
      <xdr:row>21</xdr:row>
      <xdr:rowOff>100854</xdr:rowOff>
    </xdr:from>
    <xdr:to>
      <xdr:col>5</xdr:col>
      <xdr:colOff>504265</xdr:colOff>
      <xdr:row>32</xdr:row>
      <xdr:rowOff>493060</xdr:rowOff>
    </xdr:to>
    <xdr:sp macro="" textlink="">
      <xdr:nvSpPr>
        <xdr:cNvPr id="2" name="TextBox 1"/>
        <xdr:cNvSpPr txBox="1"/>
      </xdr:nvSpPr>
      <xdr:spPr>
        <a:xfrm>
          <a:off x="605118" y="6073589"/>
          <a:ext cx="2812676" cy="4639236"/>
        </a:xfrm>
        <a:prstGeom prst="rect">
          <a:avLst/>
        </a:prstGeom>
        <a:solidFill>
          <a:srgbClr val="336699"/>
        </a:solidFill>
        <a:ln w="9525" cmpd="sng">
          <a:solidFill>
            <a:schemeClr val="lt1">
              <a:shade val="50000"/>
            </a:schemeClr>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200">
            <a:solidFill>
              <a:schemeClr val="bg1">
                <a:lumMod val="75000"/>
              </a:schemeClr>
            </a:solidFill>
          </a:endParaRPr>
        </a:p>
        <a:p>
          <a:endParaRPr lang="en-PH" sz="1200">
            <a:solidFill>
              <a:schemeClr val="bg1">
                <a:lumMod val="75000"/>
              </a:schemeClr>
            </a:solidFill>
          </a:endParaRPr>
        </a:p>
        <a:p>
          <a:pPr lvl="1"/>
          <a:r>
            <a:rPr lang="en-PH" sz="1200">
              <a:solidFill>
                <a:schemeClr val="bg1">
                  <a:lumMod val="75000"/>
                </a:schemeClr>
              </a:solidFill>
            </a:rPr>
            <a:t>•  Information, education</a:t>
          </a:r>
          <a:r>
            <a:rPr lang="en-PH" sz="1200" baseline="0">
              <a:solidFill>
                <a:schemeClr val="bg1">
                  <a:lumMod val="75000"/>
                </a:schemeClr>
              </a:solidFill>
            </a:rPr>
            <a:t> and communication</a:t>
          </a:r>
          <a:endParaRPr lang="en-PH" sz="1200">
            <a:solidFill>
              <a:schemeClr val="bg1">
                <a:lumMod val="75000"/>
              </a:schemeClr>
            </a:solidFill>
          </a:endParaRPr>
        </a:p>
        <a:p>
          <a:pPr lvl="1"/>
          <a:r>
            <a:rPr lang="en-PH" sz="1200">
              <a:solidFill>
                <a:schemeClr val="bg1">
                  <a:lumMod val="75000"/>
                </a:schemeClr>
              </a:solidFill>
              <a:effectLst/>
              <a:latin typeface="+mn-lt"/>
              <a:ea typeface="+mn-ea"/>
              <a:cs typeface="+mn-cs"/>
            </a:rPr>
            <a:t>•  </a:t>
          </a:r>
          <a:r>
            <a:rPr lang="en-PH" sz="1200">
              <a:solidFill>
                <a:schemeClr val="bg1">
                  <a:lumMod val="75000"/>
                </a:schemeClr>
              </a:solidFill>
            </a:rPr>
            <a:t>Dog</a:t>
          </a:r>
          <a:r>
            <a:rPr lang="en-PH" sz="1200" baseline="0">
              <a:solidFill>
                <a:schemeClr val="bg1">
                  <a:lumMod val="75000"/>
                </a:schemeClr>
              </a:solidFill>
            </a:rPr>
            <a:t> population related issues</a:t>
          </a:r>
        </a:p>
        <a:p>
          <a:pPr lvl="1"/>
          <a:endParaRPr lang="en-PH" sz="1200">
            <a:solidFill>
              <a:schemeClr val="bg1">
                <a:lumMod val="75000"/>
              </a:schemeClr>
            </a:solidFill>
          </a:endParaRPr>
        </a:p>
        <a:p>
          <a:pPr lvl="1"/>
          <a:r>
            <a:rPr lang="en-PH" sz="1200">
              <a:solidFill>
                <a:schemeClr val="bg1">
                  <a:lumMod val="75000"/>
                </a:schemeClr>
              </a:solidFill>
              <a:effectLst/>
              <a:latin typeface="+mn-lt"/>
              <a:ea typeface="+mn-ea"/>
              <a:cs typeface="+mn-cs"/>
            </a:rPr>
            <a:t>•  </a:t>
          </a:r>
          <a:r>
            <a:rPr lang="en-PH" sz="1200">
              <a:solidFill>
                <a:schemeClr val="bg1">
                  <a:lumMod val="75000"/>
                </a:schemeClr>
              </a:solidFill>
            </a:rPr>
            <a:t>Prevention and control</a:t>
          </a:r>
        </a:p>
        <a:p>
          <a:pPr lvl="1"/>
          <a:r>
            <a:rPr lang="en-PH" sz="1200">
              <a:solidFill>
                <a:schemeClr val="bg1">
                  <a:lumMod val="75000"/>
                </a:schemeClr>
              </a:solidFill>
              <a:effectLst/>
              <a:latin typeface="+mn-lt"/>
              <a:ea typeface="+mn-ea"/>
              <a:cs typeface="+mn-cs"/>
            </a:rPr>
            <a:t>•  </a:t>
          </a:r>
          <a:r>
            <a:rPr lang="en-PH" sz="1200">
              <a:solidFill>
                <a:schemeClr val="bg1">
                  <a:lumMod val="75000"/>
                </a:schemeClr>
              </a:solidFill>
            </a:rPr>
            <a:t>Data collection and analysis</a:t>
          </a:r>
        </a:p>
        <a:p>
          <a:pPr lvl="1"/>
          <a:r>
            <a:rPr lang="en-PH" sz="1200">
              <a:solidFill>
                <a:schemeClr val="bg1">
                  <a:lumMod val="75000"/>
                </a:schemeClr>
              </a:solidFill>
              <a:effectLst/>
              <a:latin typeface="+mn-lt"/>
              <a:ea typeface="+mn-ea"/>
              <a:cs typeface="+mn-cs"/>
            </a:rPr>
            <a:t>•  </a:t>
          </a:r>
          <a:r>
            <a:rPr lang="en-PH" sz="1200" baseline="0">
              <a:solidFill>
                <a:schemeClr val="bg1">
                  <a:lumMod val="75000"/>
                </a:schemeClr>
              </a:solidFill>
            </a:rPr>
            <a:t>Laboratory Diagnosis</a:t>
          </a:r>
        </a:p>
        <a:p>
          <a:pPr lvl="1"/>
          <a:endParaRPr lang="en-PH" sz="1200" baseline="0">
            <a:solidFill>
              <a:schemeClr val="bg1">
                <a:lumMod val="75000"/>
              </a:schemeClr>
            </a:solidFill>
          </a:endParaRPr>
        </a:p>
        <a:p>
          <a:pPr lvl="1"/>
          <a:endParaRPr lang="en-PH" sz="500">
            <a:solidFill>
              <a:schemeClr val="bg1">
                <a:lumMod val="75000"/>
              </a:schemeClr>
            </a:solidFill>
            <a:effectLst/>
            <a:latin typeface="+mn-lt"/>
            <a:ea typeface="+mn-ea"/>
            <a:cs typeface="+mn-cs"/>
          </a:endParaRPr>
        </a:p>
        <a:p>
          <a:pPr lvl="1"/>
          <a:r>
            <a:rPr lang="en-PH" sz="1200">
              <a:solidFill>
                <a:schemeClr val="bg1">
                  <a:lumMod val="75000"/>
                </a:schemeClr>
              </a:solidFill>
              <a:effectLst/>
              <a:latin typeface="+mn-lt"/>
              <a:ea typeface="+mn-ea"/>
              <a:cs typeface="+mn-cs"/>
            </a:rPr>
            <a:t>•  </a:t>
          </a:r>
          <a:r>
            <a:rPr lang="en-PH" sz="1200" baseline="0">
              <a:solidFill>
                <a:schemeClr val="bg1">
                  <a:lumMod val="75000"/>
                </a:schemeClr>
              </a:solidFill>
            </a:rPr>
            <a:t>Cross-cutting issues</a:t>
          </a:r>
        </a:p>
        <a:p>
          <a:pPr lvl="1"/>
          <a:endParaRPr lang="en-PH" sz="1200" baseline="0">
            <a:solidFill>
              <a:schemeClr val="bg1">
                <a:lumMod val="75000"/>
              </a:schemeClr>
            </a:solidFill>
          </a:endParaRPr>
        </a:p>
        <a:p>
          <a:pPr lvl="1"/>
          <a:endParaRPr lang="en-PH" sz="1200">
            <a:solidFill>
              <a:schemeClr val="bg1">
                <a:lumMod val="75000"/>
              </a:schemeClr>
            </a:solidFill>
            <a:effectLst/>
            <a:latin typeface="+mn-lt"/>
            <a:ea typeface="+mn-ea"/>
            <a:cs typeface="+mn-cs"/>
          </a:endParaRPr>
        </a:p>
        <a:p>
          <a:pPr lvl="1"/>
          <a:r>
            <a:rPr lang="en-PH" sz="1200">
              <a:solidFill>
                <a:schemeClr val="bg1">
                  <a:lumMod val="75000"/>
                </a:schemeClr>
              </a:solidFill>
              <a:effectLst/>
              <a:latin typeface="+mn-lt"/>
              <a:ea typeface="+mn-ea"/>
              <a:cs typeface="+mn-cs"/>
            </a:rPr>
            <a:t>•  </a:t>
          </a:r>
          <a:r>
            <a:rPr lang="en-PH" sz="1200" baseline="0">
              <a:solidFill>
                <a:schemeClr val="bg1">
                  <a:lumMod val="75000"/>
                </a:schemeClr>
              </a:solidFill>
            </a:rPr>
            <a:t>Legislation</a:t>
          </a:r>
          <a:endParaRPr lang="en-PH" sz="1200">
            <a:solidFill>
              <a:schemeClr val="bg1">
                <a:lumMod val="75000"/>
              </a:schemeClr>
            </a:solidFill>
          </a:endParaRPr>
        </a:p>
      </xdr:txBody>
    </xdr:sp>
    <xdr:clientData/>
  </xdr:twoCellAnchor>
  <xdr:twoCellAnchor>
    <xdr:from>
      <xdr:col>1</xdr:col>
      <xdr:colOff>22411</xdr:colOff>
      <xdr:row>16</xdr:row>
      <xdr:rowOff>134470</xdr:rowOff>
    </xdr:from>
    <xdr:to>
      <xdr:col>5</xdr:col>
      <xdr:colOff>504265</xdr:colOff>
      <xdr:row>21</xdr:row>
      <xdr:rowOff>67235</xdr:rowOff>
    </xdr:to>
    <xdr:sp macro="" textlink="">
      <xdr:nvSpPr>
        <xdr:cNvPr id="12" name="TextBox 11"/>
        <xdr:cNvSpPr txBox="1"/>
      </xdr:nvSpPr>
      <xdr:spPr>
        <a:xfrm>
          <a:off x="605117" y="5154705"/>
          <a:ext cx="2812677" cy="885265"/>
        </a:xfrm>
        <a:prstGeom prst="rect">
          <a:avLst/>
        </a:prstGeom>
        <a:solidFill>
          <a:schemeClr val="accent2">
            <a:lumMod val="75000"/>
          </a:schemeClr>
        </a:solidFill>
        <a:ln w="9525" cmpd="sng">
          <a:noFill/>
        </a:ln>
        <a:effectLst>
          <a:glow rad="635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200">
              <a:solidFill>
                <a:schemeClr val="accent5">
                  <a:lumMod val="50000"/>
                </a:schemeClr>
              </a:solidFill>
            </a:rPr>
            <a:t>How the categories are linked to the Global Framework </a:t>
          </a:r>
          <a:r>
            <a:rPr lang="en-PH" sz="1200" baseline="0">
              <a:solidFill>
                <a:schemeClr val="accent5">
                  <a:lumMod val="50000"/>
                </a:schemeClr>
              </a:solidFill>
            </a:rPr>
            <a:t> (STOP-R):</a:t>
          </a:r>
          <a:endParaRPr lang="en-PH" sz="1200" b="0" baseline="0">
            <a:solidFill>
              <a:schemeClr val="accent5">
                <a:lumMod val="50000"/>
              </a:schemeClr>
            </a:solidFill>
          </a:endParaRPr>
        </a:p>
      </xdr:txBody>
    </xdr:sp>
    <xdr:clientData/>
  </xdr:twoCellAnchor>
  <xdr:twoCellAnchor>
    <xdr:from>
      <xdr:col>1</xdr:col>
      <xdr:colOff>100854</xdr:colOff>
      <xdr:row>23</xdr:row>
      <xdr:rowOff>89650</xdr:rowOff>
    </xdr:from>
    <xdr:to>
      <xdr:col>1</xdr:col>
      <xdr:colOff>481854</xdr:colOff>
      <xdr:row>25</xdr:row>
      <xdr:rowOff>3</xdr:rowOff>
    </xdr:to>
    <xdr:sp macro="" textlink="">
      <xdr:nvSpPr>
        <xdr:cNvPr id="14" name="TextBox 13"/>
        <xdr:cNvSpPr txBox="1"/>
      </xdr:nvSpPr>
      <xdr:spPr>
        <a:xfrm>
          <a:off x="683560" y="7194179"/>
          <a:ext cx="38100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2800" b="1">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S</a:t>
          </a:r>
        </a:p>
      </xdr:txBody>
    </xdr:sp>
    <xdr:clientData/>
  </xdr:twoCellAnchor>
  <xdr:twoCellAnchor>
    <xdr:from>
      <xdr:col>1</xdr:col>
      <xdr:colOff>123265</xdr:colOff>
      <xdr:row>25</xdr:row>
      <xdr:rowOff>257737</xdr:rowOff>
    </xdr:from>
    <xdr:to>
      <xdr:col>1</xdr:col>
      <xdr:colOff>459441</xdr:colOff>
      <xdr:row>26</xdr:row>
      <xdr:rowOff>44825</xdr:rowOff>
    </xdr:to>
    <xdr:sp macro="" textlink="">
      <xdr:nvSpPr>
        <xdr:cNvPr id="18" name="TextBox 17"/>
        <xdr:cNvSpPr txBox="1"/>
      </xdr:nvSpPr>
      <xdr:spPr>
        <a:xfrm>
          <a:off x="705971" y="7900149"/>
          <a:ext cx="336176"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2800" b="1">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T</a:t>
          </a:r>
        </a:p>
      </xdr:txBody>
    </xdr:sp>
    <xdr:clientData/>
  </xdr:twoCellAnchor>
  <xdr:twoCellAnchor>
    <xdr:from>
      <xdr:col>1</xdr:col>
      <xdr:colOff>100853</xdr:colOff>
      <xdr:row>26</xdr:row>
      <xdr:rowOff>257735</xdr:rowOff>
    </xdr:from>
    <xdr:to>
      <xdr:col>1</xdr:col>
      <xdr:colOff>504265</xdr:colOff>
      <xdr:row>27</xdr:row>
      <xdr:rowOff>212911</xdr:rowOff>
    </xdr:to>
    <xdr:sp macro="" textlink="">
      <xdr:nvSpPr>
        <xdr:cNvPr id="19" name="TextBox 18"/>
        <xdr:cNvSpPr txBox="1"/>
      </xdr:nvSpPr>
      <xdr:spPr>
        <a:xfrm>
          <a:off x="683559" y="7855323"/>
          <a:ext cx="403412"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2800" b="1">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O</a:t>
          </a:r>
        </a:p>
      </xdr:txBody>
    </xdr:sp>
    <xdr:clientData/>
  </xdr:twoCellAnchor>
  <xdr:twoCellAnchor>
    <xdr:from>
      <xdr:col>1</xdr:col>
      <xdr:colOff>123265</xdr:colOff>
      <xdr:row>27</xdr:row>
      <xdr:rowOff>414619</xdr:rowOff>
    </xdr:from>
    <xdr:to>
      <xdr:col>1</xdr:col>
      <xdr:colOff>481854</xdr:colOff>
      <xdr:row>28</xdr:row>
      <xdr:rowOff>358589</xdr:rowOff>
    </xdr:to>
    <xdr:sp macro="" textlink="">
      <xdr:nvSpPr>
        <xdr:cNvPr id="20" name="TextBox 19"/>
        <xdr:cNvSpPr txBox="1"/>
      </xdr:nvSpPr>
      <xdr:spPr>
        <a:xfrm>
          <a:off x="705971" y="9211237"/>
          <a:ext cx="358589" cy="44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2800" b="1">
              <a:solidFill>
                <a:schemeClr val="accent4">
                  <a:lumMod val="20000"/>
                  <a:lumOff val="80000"/>
                </a:schemeClr>
              </a:solidFill>
              <a:latin typeface="Verdana" panose="020B0604030504040204" pitchFamily="34" charset="0"/>
              <a:ea typeface="Verdana" panose="020B0604030504040204" pitchFamily="34" charset="0"/>
              <a:cs typeface="Verdana" panose="020B0604030504040204" pitchFamily="34" charset="0"/>
            </a:rPr>
            <a:t>P</a:t>
          </a:r>
        </a:p>
      </xdr:txBody>
    </xdr:sp>
    <xdr:clientData/>
  </xdr:twoCellAnchor>
  <xdr:twoCellAnchor>
    <xdr:from>
      <xdr:col>2</xdr:col>
      <xdr:colOff>268941</xdr:colOff>
      <xdr:row>29</xdr:row>
      <xdr:rowOff>369796</xdr:rowOff>
    </xdr:from>
    <xdr:to>
      <xdr:col>4</xdr:col>
      <xdr:colOff>369794</xdr:colOff>
      <xdr:row>31</xdr:row>
      <xdr:rowOff>425826</xdr:rowOff>
    </xdr:to>
    <xdr:sp macro="" textlink="">
      <xdr:nvSpPr>
        <xdr:cNvPr id="21" name="Rectangle 20">
          <a:hlinkClick xmlns:r="http://schemas.openxmlformats.org/officeDocument/2006/relationships" r:id="rId1"/>
        </xdr:cNvPr>
        <xdr:cNvSpPr/>
      </xdr:nvSpPr>
      <xdr:spPr>
        <a:xfrm>
          <a:off x="1434353" y="9513796"/>
          <a:ext cx="1266265" cy="638736"/>
        </a:xfrm>
        <a:prstGeom prst="rect">
          <a:avLst/>
        </a:prstGeom>
        <a:solidFill>
          <a:schemeClr val="bg1"/>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100" b="1">
              <a:solidFill>
                <a:schemeClr val="accent5">
                  <a:lumMod val="50000"/>
                </a:schemeClr>
              </a:solidFill>
            </a:rPr>
            <a:t>Click her</a:t>
          </a:r>
          <a:r>
            <a:rPr lang="en-PH" sz="1100" b="1" baseline="0">
              <a:solidFill>
                <a:schemeClr val="accent5">
                  <a:lumMod val="50000"/>
                </a:schemeClr>
              </a:solidFill>
            </a:rPr>
            <a:t>e for more information on STOP-R</a:t>
          </a:r>
          <a:endParaRPr lang="en-PH" sz="1100" b="1">
            <a:solidFill>
              <a:schemeClr val="accent5">
                <a:lumMod val="50000"/>
              </a:schemeClr>
            </a:solidFill>
          </a:endParaRPr>
        </a:p>
      </xdr:txBody>
    </xdr:sp>
    <xdr:clientData/>
  </xdr:twoCellAnchor>
  <xdr:twoCellAnchor>
    <xdr:from>
      <xdr:col>8</xdr:col>
      <xdr:colOff>22412</xdr:colOff>
      <xdr:row>16</xdr:row>
      <xdr:rowOff>145675</xdr:rowOff>
    </xdr:from>
    <xdr:to>
      <xdr:col>22</xdr:col>
      <xdr:colOff>78443</xdr:colOff>
      <xdr:row>32</xdr:row>
      <xdr:rowOff>437030</xdr:rowOff>
    </xdr:to>
    <xdr:grpSp>
      <xdr:nvGrpSpPr>
        <xdr:cNvPr id="15" name="Group 14"/>
        <xdr:cNvGrpSpPr/>
      </xdr:nvGrpSpPr>
      <xdr:grpSpPr>
        <a:xfrm>
          <a:off x="4991287" y="5868613"/>
          <a:ext cx="8509469" cy="5490417"/>
          <a:chOff x="4684059" y="5165910"/>
          <a:chExt cx="8550090" cy="5490885"/>
        </a:xfrm>
      </xdr:grpSpPr>
      <xdr:grpSp>
        <xdr:nvGrpSpPr>
          <xdr:cNvPr id="5" name="Group 4"/>
          <xdr:cNvGrpSpPr/>
        </xdr:nvGrpSpPr>
        <xdr:grpSpPr>
          <a:xfrm>
            <a:off x="4684059" y="5165910"/>
            <a:ext cx="8550090" cy="5490885"/>
            <a:chOff x="6252882" y="5177116"/>
            <a:chExt cx="8550090" cy="5490885"/>
          </a:xfrm>
        </xdr:grpSpPr>
        <xdr:sp macro="" textlink="">
          <xdr:nvSpPr>
            <xdr:cNvPr id="7" name="TextBox 6"/>
            <xdr:cNvSpPr txBox="1"/>
          </xdr:nvSpPr>
          <xdr:spPr>
            <a:xfrm>
              <a:off x="6252882" y="5177116"/>
              <a:ext cx="8550090" cy="365760"/>
            </a:xfrm>
            <a:prstGeom prst="rect">
              <a:avLst/>
            </a:prstGeom>
            <a:solidFill>
              <a:schemeClr val="accent2">
                <a:lumMod val="60000"/>
                <a:lumOff val="40000"/>
              </a:schemeClr>
            </a:solidFill>
            <a:ln w="9525" cmpd="sng">
              <a:noFill/>
            </a:ln>
            <a:effectLst>
              <a:glow rad="635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200"/>
                <a:t>Please</a:t>
              </a:r>
              <a:r>
                <a:rPr lang="en-PH" sz="1200" baseline="0"/>
                <a:t> read the following before you start using the SARE tool:</a:t>
              </a:r>
              <a:endParaRPr lang="en-PH" sz="1200" b="0" baseline="0"/>
            </a:p>
          </xdr:txBody>
        </xdr:sp>
        <xdr:grpSp>
          <xdr:nvGrpSpPr>
            <xdr:cNvPr id="10" name="Group 9"/>
            <xdr:cNvGrpSpPr/>
          </xdr:nvGrpSpPr>
          <xdr:grpSpPr>
            <a:xfrm>
              <a:off x="6264649" y="5580528"/>
              <a:ext cx="8527117" cy="5087473"/>
              <a:chOff x="2073649" y="5457263"/>
              <a:chExt cx="8527116" cy="5177121"/>
            </a:xfrm>
          </xdr:grpSpPr>
          <xdr:sp macro="" textlink="">
            <xdr:nvSpPr>
              <xdr:cNvPr id="6" name="TextBox 5"/>
              <xdr:cNvSpPr txBox="1"/>
            </xdr:nvSpPr>
            <xdr:spPr>
              <a:xfrm>
                <a:off x="2073649" y="5457263"/>
                <a:ext cx="8527116" cy="5165914"/>
              </a:xfrm>
              <a:prstGeom prst="rect">
                <a:avLst/>
              </a:prstGeom>
              <a:solidFill>
                <a:schemeClr val="accent5">
                  <a:lumMod val="40000"/>
                  <a:lumOff val="60000"/>
                </a:schemeClr>
              </a:solidFill>
              <a:ln w="9525" cmpd="sng">
                <a:no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PH" sz="1000"/>
              </a:p>
            </xdr:txBody>
          </xdr:sp>
          <xdr:sp macro="" textlink="">
            <xdr:nvSpPr>
              <xdr:cNvPr id="3" name="TextBox 2"/>
              <xdr:cNvSpPr txBox="1"/>
            </xdr:nvSpPr>
            <xdr:spPr>
              <a:xfrm>
                <a:off x="2274795" y="5625354"/>
                <a:ext cx="3944470" cy="500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A diagram outlining the SARE stages is on the top right of this page.</a:t>
                </a:r>
              </a:p>
              <a:p>
                <a:endParaRPr lang="en-PH" sz="1100"/>
              </a:p>
              <a:p>
                <a:r>
                  <a:rPr lang="en-PH" sz="1100"/>
                  <a:t>·         The worksheet, Summary (S0-S5), shows the activities that need to be completed in each category for each stage. This worksheet can be used as a reference point to show progression for each category as you move from one stage to the next. </a:t>
                </a:r>
              </a:p>
              <a:p>
                <a:endParaRPr lang="en-PH" sz="1100"/>
              </a:p>
              <a:p>
                <a:r>
                  <a:rPr lang="en-PH" sz="1100"/>
                  <a:t>·         There are 7 categories of activities – each category has its own worksheet. These worksheets will not be visible until you have read the instructions and confirmed at the end of this sheet.  </a:t>
                </a:r>
              </a:p>
              <a:p>
                <a:endParaRPr lang="en-PH" sz="1100"/>
              </a:p>
              <a:p>
                <a:r>
                  <a:rPr lang="en-PH" sz="1100"/>
                  <a:t>·         There are a number of questions or statements for each category, which relate to different activities that need to be completed in order to move to the next stage. </a:t>
                </a:r>
              </a:p>
              <a:p>
                <a:endParaRPr lang="en-PH" sz="1100"/>
              </a:p>
              <a:p>
                <a:r>
                  <a:rPr lang="en-PH" sz="1100"/>
                  <a:t>·         The first column tells you which stage each activity belongs to. Please ensure that you check this column before answering the question, as this will help to put the activity into its proper context.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Each question/statement needs a response in the ‘Status’ column – you need to enter "0" under Status if No or None, or "1" if Yes. You must change 0 to 1 if you have a positive answer. </a:t>
                </a:r>
                <a:endParaRPr lang="en-PH">
                  <a:effectLst/>
                </a:endParaRPr>
              </a:p>
              <a:p>
                <a:endParaRPr lang="en-PH" sz="1100"/>
              </a:p>
            </xdr:txBody>
          </xdr:sp>
          <xdr:sp macro="" textlink="">
            <xdr:nvSpPr>
              <xdr:cNvPr id="8" name="TextBox 7"/>
              <xdr:cNvSpPr txBox="1"/>
            </xdr:nvSpPr>
            <xdr:spPr>
              <a:xfrm>
                <a:off x="6477001" y="5636560"/>
                <a:ext cx="3944470" cy="42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Where thought necessary, other important information has been provided next to each activity. </a:t>
                </a:r>
                <a:endParaRPr lang="en-PH">
                  <a:effectLst/>
                </a:endParaRPr>
              </a:p>
              <a:p>
                <a:endParaRPr lang="en-PH" sz="1100"/>
              </a:p>
              <a:p>
                <a:r>
                  <a:rPr lang="en-PH" sz="1100"/>
                  <a:t>·         Please note: Where there is no question related to the scale of an activity (particularly in the case of activities related to Stage 0 and Stage 1), the presence of that item is sufficient to obtain a 'yes' score, whether at country or local level. For example, “is there (human) rabies vaccine available in the country” - this may be just in one location, or everywhere in the country - both will give a 'yes' answer.</a:t>
                </a:r>
              </a:p>
              <a:p>
                <a:endParaRPr lang="en-PH" sz="1100"/>
              </a:p>
              <a:p>
                <a:r>
                  <a:rPr lang="en-PH" sz="1100"/>
                  <a:t>·         Your scores will automatically be calculated on the ‘Summary (Score)’ worksheet, which will also tell you the remaining activities you need to complete for each stage, and display your current stage.</a:t>
                </a:r>
              </a:p>
              <a:p>
                <a:endParaRPr lang="en-PH" sz="1100"/>
              </a:p>
              <a:p>
                <a:r>
                  <a:rPr lang="en-PH" sz="1100"/>
                  <a:t>·         You will be able to see your resulting</a:t>
                </a:r>
                <a:r>
                  <a:rPr lang="en-PH" sz="1100" baseline="0"/>
                  <a:t> SARE s</a:t>
                </a:r>
                <a:r>
                  <a:rPr lang="en-PH" sz="1100"/>
                  <a:t>tage on the ‘Summary (Score)’ worksheet.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You will be able to see details of all activities pending and completed for each stage on the ‘Summary (S0-S5)’ worksheet. </a:t>
                </a:r>
                <a:endParaRPr lang="en-PH">
                  <a:effectLst/>
                </a:endParaRPr>
              </a:p>
              <a:p>
                <a:endParaRPr lang="en-PH" sz="1100"/>
              </a:p>
            </xdr:txBody>
          </xdr:sp>
        </xdr:grpSp>
      </xdr:grpSp>
    </xdr:grpSp>
    <xdr:clientData/>
  </xdr:twoCellAnchor>
  <xdr:twoCellAnchor editAs="oneCell">
    <xdr:from>
      <xdr:col>11</xdr:col>
      <xdr:colOff>459441</xdr:colOff>
      <xdr:row>2</xdr:row>
      <xdr:rowOff>347383</xdr:rowOff>
    </xdr:from>
    <xdr:to>
      <xdr:col>18</xdr:col>
      <xdr:colOff>324410</xdr:colOff>
      <xdr:row>15</xdr:row>
      <xdr:rowOff>328894</xdr:rowOff>
    </xdr:to>
    <xdr:pic>
      <xdr:nvPicPr>
        <xdr:cNvPr id="23" name="Picture 22"/>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7541559" y="773207"/>
          <a:ext cx="3943910" cy="4777628"/>
        </a:xfrm>
        <a:prstGeom prst="rect">
          <a:avLst/>
        </a:prstGeom>
        <a:noFill/>
        <a:ln w="57150">
          <a:noFill/>
        </a:ln>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xdr:row>
      <xdr:rowOff>133350</xdr:rowOff>
    </xdr:from>
    <xdr:to>
      <xdr:col>9</xdr:col>
      <xdr:colOff>66674</xdr:colOff>
      <xdr:row>8</xdr:row>
      <xdr:rowOff>57150</xdr:rowOff>
    </xdr:to>
    <xdr:sp macro="" textlink="">
      <xdr:nvSpPr>
        <xdr:cNvPr id="2" name="Rectangle 1"/>
        <xdr:cNvSpPr/>
      </xdr:nvSpPr>
      <xdr:spPr>
        <a:xfrm>
          <a:off x="657224" y="847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13</xdr:row>
      <xdr:rowOff>133350</xdr:rowOff>
    </xdr:from>
    <xdr:to>
      <xdr:col>9</xdr:col>
      <xdr:colOff>66675</xdr:colOff>
      <xdr:row>18</xdr:row>
      <xdr:rowOff>57150</xdr:rowOff>
    </xdr:to>
    <xdr:sp macro="" textlink="">
      <xdr:nvSpPr>
        <xdr:cNvPr id="3" name="Rectangle 2"/>
        <xdr:cNvSpPr/>
      </xdr:nvSpPr>
      <xdr:spPr>
        <a:xfrm>
          <a:off x="657225" y="3895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8</xdr:row>
      <xdr:rowOff>133350</xdr:rowOff>
    </xdr:from>
    <xdr:to>
      <xdr:col>9</xdr:col>
      <xdr:colOff>66675</xdr:colOff>
      <xdr:row>13</xdr:row>
      <xdr:rowOff>57150</xdr:rowOff>
    </xdr:to>
    <xdr:sp macro="" textlink="">
      <xdr:nvSpPr>
        <xdr:cNvPr id="4" name="Rectangle 3"/>
        <xdr:cNvSpPr/>
      </xdr:nvSpPr>
      <xdr:spPr>
        <a:xfrm>
          <a:off x="657225" y="2371725"/>
          <a:ext cx="5095875" cy="1447800"/>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xdr:row>
      <xdr:rowOff>123826</xdr:rowOff>
    </xdr:from>
    <xdr:to>
      <xdr:col>9</xdr:col>
      <xdr:colOff>66675</xdr:colOff>
      <xdr:row>3</xdr:row>
      <xdr:rowOff>57151</xdr:rowOff>
    </xdr:to>
    <xdr:sp macro="" textlink="">
      <xdr:nvSpPr>
        <xdr:cNvPr id="6" name="Rectangle 5"/>
        <xdr:cNvSpPr/>
      </xdr:nvSpPr>
      <xdr:spPr>
        <a:xfrm>
          <a:off x="657225" y="314326"/>
          <a:ext cx="5095875" cy="457200"/>
        </a:xfrm>
        <a:prstGeom prst="rect">
          <a:avLst/>
        </a:prstGeom>
        <a:noFill/>
        <a:ln>
          <a:solidFill>
            <a:schemeClr val="accent2">
              <a:lumMod val="40000"/>
              <a:lumOff val="60000"/>
            </a:schemeClr>
          </a:solidFill>
        </a:ln>
        <a:effectLst>
          <a:glow rad="25400">
            <a:schemeClr val="accent2">
              <a:satMod val="175000"/>
              <a:alpha val="3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75198</xdr:rowOff>
    </xdr:from>
    <xdr:to>
      <xdr:col>2</xdr:col>
      <xdr:colOff>777040</xdr:colOff>
      <xdr:row>36</xdr:row>
      <xdr:rowOff>113569</xdr:rowOff>
    </xdr:to>
    <xdr:pic>
      <xdr:nvPicPr>
        <xdr:cNvPr id="3" name="Picture 2"/>
        <xdr:cNvPicPr>
          <a:picLocks noChangeAspect="1"/>
        </xdr:cNvPicPr>
      </xdr:nvPicPr>
      <xdr:blipFill>
        <a:blip xmlns:r="http://schemas.openxmlformats.org/officeDocument/2006/relationships" r:embed="rId1"/>
        <a:srcRect r="46353"/>
        <a:stretch>
          <a:fillRect/>
        </a:stretch>
      </xdr:blipFill>
      <xdr:spPr>
        <a:xfrm>
          <a:off x="0" y="9011152"/>
          <a:ext cx="4424112" cy="1943371"/>
        </a:xfrm>
        <a:prstGeom prst="rect">
          <a:avLst/>
        </a:prstGeom>
      </xdr:spPr>
    </xdr:pic>
    <xdr:clientData/>
  </xdr:twoCellAnchor>
  <xdr:twoCellAnchor editAs="oneCell">
    <xdr:from>
      <xdr:col>0</xdr:col>
      <xdr:colOff>0</xdr:colOff>
      <xdr:row>38</xdr:row>
      <xdr:rowOff>75198</xdr:rowOff>
    </xdr:from>
    <xdr:to>
      <xdr:col>4</xdr:col>
      <xdr:colOff>263191</xdr:colOff>
      <xdr:row>54</xdr:row>
      <xdr:rowOff>20465</xdr:rowOff>
    </xdr:to>
    <xdr:pic>
      <xdr:nvPicPr>
        <xdr:cNvPr id="4" name="Picture 3"/>
        <xdr:cNvPicPr>
          <a:picLocks noChangeAspect="1"/>
        </xdr:cNvPicPr>
      </xdr:nvPicPr>
      <xdr:blipFill>
        <a:blip xmlns:r="http://schemas.openxmlformats.org/officeDocument/2006/relationships" r:embed="rId2"/>
        <a:srcRect r="33233"/>
        <a:stretch>
          <a:fillRect/>
        </a:stretch>
      </xdr:blipFill>
      <xdr:spPr>
        <a:xfrm>
          <a:off x="0" y="11292139"/>
          <a:ext cx="5514474" cy="2953162"/>
        </a:xfrm>
        <a:prstGeom prst="rect">
          <a:avLst/>
        </a:prstGeom>
      </xdr:spPr>
    </xdr:pic>
    <xdr:clientData/>
  </xdr:twoCellAnchor>
  <xdr:twoCellAnchor editAs="oneCell">
    <xdr:from>
      <xdr:col>0</xdr:col>
      <xdr:colOff>0</xdr:colOff>
      <xdr:row>55</xdr:row>
      <xdr:rowOff>187992</xdr:rowOff>
    </xdr:from>
    <xdr:to>
      <xdr:col>2</xdr:col>
      <xdr:colOff>363454</xdr:colOff>
      <xdr:row>73</xdr:row>
      <xdr:rowOff>147852</xdr:rowOff>
    </xdr:to>
    <xdr:pic>
      <xdr:nvPicPr>
        <xdr:cNvPr id="5" name="Picture 4"/>
        <xdr:cNvPicPr>
          <a:picLocks noChangeAspect="1"/>
        </xdr:cNvPicPr>
      </xdr:nvPicPr>
      <xdr:blipFill>
        <a:blip xmlns:r="http://schemas.openxmlformats.org/officeDocument/2006/relationships" r:embed="rId3"/>
        <a:srcRect r="51443"/>
        <a:stretch>
          <a:fillRect/>
        </a:stretch>
      </xdr:blipFill>
      <xdr:spPr>
        <a:xfrm>
          <a:off x="0" y="14600821"/>
          <a:ext cx="4010526" cy="3343742"/>
        </a:xfrm>
        <a:prstGeom prst="rect">
          <a:avLst/>
        </a:prstGeom>
      </xdr:spPr>
    </xdr:pic>
    <xdr:clientData/>
  </xdr:twoCellAnchor>
  <xdr:twoCellAnchor editAs="oneCell">
    <xdr:from>
      <xdr:col>0</xdr:col>
      <xdr:colOff>0</xdr:colOff>
      <xdr:row>76</xdr:row>
      <xdr:rowOff>25067</xdr:rowOff>
    </xdr:from>
    <xdr:to>
      <xdr:col>2</xdr:col>
      <xdr:colOff>275724</xdr:colOff>
      <xdr:row>92</xdr:row>
      <xdr:rowOff>160861</xdr:rowOff>
    </xdr:to>
    <xdr:pic>
      <xdr:nvPicPr>
        <xdr:cNvPr id="6" name="Picture 5"/>
        <xdr:cNvPicPr>
          <a:picLocks noChangeAspect="1"/>
        </xdr:cNvPicPr>
      </xdr:nvPicPr>
      <xdr:blipFill>
        <a:blip xmlns:r="http://schemas.openxmlformats.org/officeDocument/2006/relationships" r:embed="rId4"/>
        <a:srcRect r="52505"/>
        <a:stretch>
          <a:fillRect/>
        </a:stretch>
      </xdr:blipFill>
      <xdr:spPr>
        <a:xfrm>
          <a:off x="0" y="18385758"/>
          <a:ext cx="3922796" cy="3143689"/>
        </a:xfrm>
        <a:prstGeom prst="rect">
          <a:avLst/>
        </a:prstGeom>
      </xdr:spPr>
    </xdr:pic>
    <xdr:clientData/>
  </xdr:twoCellAnchor>
  <xdr:twoCellAnchor editAs="oneCell">
    <xdr:from>
      <xdr:col>0</xdr:col>
      <xdr:colOff>0</xdr:colOff>
      <xdr:row>95</xdr:row>
      <xdr:rowOff>12534</xdr:rowOff>
    </xdr:from>
    <xdr:to>
      <xdr:col>2</xdr:col>
      <xdr:colOff>375987</xdr:colOff>
      <xdr:row>110</xdr:row>
      <xdr:rowOff>117216</xdr:rowOff>
    </xdr:to>
    <xdr:pic>
      <xdr:nvPicPr>
        <xdr:cNvPr id="7" name="Picture 6"/>
        <xdr:cNvPicPr>
          <a:picLocks noChangeAspect="1"/>
        </xdr:cNvPicPr>
      </xdr:nvPicPr>
      <xdr:blipFill>
        <a:blip xmlns:r="http://schemas.openxmlformats.org/officeDocument/2006/relationships" r:embed="rId5"/>
        <a:srcRect r="51291"/>
        <a:stretch>
          <a:fillRect/>
        </a:stretch>
      </xdr:blipFill>
      <xdr:spPr>
        <a:xfrm>
          <a:off x="0" y="21945100"/>
          <a:ext cx="4023059" cy="2924583"/>
        </a:xfrm>
        <a:prstGeom prst="rect">
          <a:avLst/>
        </a:prstGeom>
      </xdr:spPr>
    </xdr:pic>
    <xdr:clientData/>
  </xdr:twoCellAnchor>
  <xdr:twoCellAnchor editAs="oneCell">
    <xdr:from>
      <xdr:col>0</xdr:col>
      <xdr:colOff>0</xdr:colOff>
      <xdr:row>112</xdr:row>
      <xdr:rowOff>75198</xdr:rowOff>
    </xdr:from>
    <xdr:to>
      <xdr:col>2</xdr:col>
      <xdr:colOff>388520</xdr:colOff>
      <xdr:row>124</xdr:row>
      <xdr:rowOff>806</xdr:rowOff>
    </xdr:to>
    <xdr:pic>
      <xdr:nvPicPr>
        <xdr:cNvPr id="28" name="Picture 27"/>
        <xdr:cNvPicPr>
          <a:picLocks noChangeAspect="1"/>
        </xdr:cNvPicPr>
      </xdr:nvPicPr>
      <xdr:blipFill>
        <a:blip xmlns:r="http://schemas.openxmlformats.org/officeDocument/2006/relationships" r:embed="rId6"/>
        <a:srcRect r="51139"/>
        <a:stretch>
          <a:fillRect/>
        </a:stretch>
      </xdr:blipFill>
      <xdr:spPr>
        <a:xfrm>
          <a:off x="0" y="25203652"/>
          <a:ext cx="4035592" cy="2181529"/>
        </a:xfrm>
        <a:prstGeom prst="rect">
          <a:avLst/>
        </a:prstGeom>
      </xdr:spPr>
    </xdr:pic>
    <xdr:clientData/>
  </xdr:twoCellAnchor>
  <xdr:twoCellAnchor>
    <xdr:from>
      <xdr:col>2</xdr:col>
      <xdr:colOff>187994</xdr:colOff>
      <xdr:row>114</xdr:row>
      <xdr:rowOff>87730</xdr:rowOff>
    </xdr:from>
    <xdr:to>
      <xdr:col>2</xdr:col>
      <xdr:colOff>363454</xdr:colOff>
      <xdr:row>124</xdr:row>
      <xdr:rowOff>25066</xdr:rowOff>
    </xdr:to>
    <xdr:sp macro="" textlink="">
      <xdr:nvSpPr>
        <xdr:cNvPr id="8" name="Rectangle 7"/>
        <xdr:cNvSpPr/>
      </xdr:nvSpPr>
      <xdr:spPr>
        <a:xfrm>
          <a:off x="3835066" y="25592171"/>
          <a:ext cx="175460" cy="181727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200526</xdr:colOff>
      <xdr:row>97</xdr:row>
      <xdr:rowOff>12533</xdr:rowOff>
    </xdr:from>
    <xdr:to>
      <xdr:col>2</xdr:col>
      <xdr:colOff>363453</xdr:colOff>
      <xdr:row>109</xdr:row>
      <xdr:rowOff>162927</xdr:rowOff>
    </xdr:to>
    <xdr:sp macro="" textlink="">
      <xdr:nvSpPr>
        <xdr:cNvPr id="9" name="Rectangle 8"/>
        <xdr:cNvSpPr/>
      </xdr:nvSpPr>
      <xdr:spPr>
        <a:xfrm>
          <a:off x="3847598" y="22321086"/>
          <a:ext cx="162927" cy="240631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137862</xdr:colOff>
      <xdr:row>57</xdr:row>
      <xdr:rowOff>164932</xdr:rowOff>
    </xdr:from>
    <xdr:to>
      <xdr:col>2</xdr:col>
      <xdr:colOff>352925</xdr:colOff>
      <xdr:row>73</xdr:row>
      <xdr:rowOff>162926</xdr:rowOff>
    </xdr:to>
    <xdr:sp macro="" textlink="">
      <xdr:nvSpPr>
        <xdr:cNvPr id="10" name="Rectangle 9"/>
        <xdr:cNvSpPr/>
      </xdr:nvSpPr>
      <xdr:spPr>
        <a:xfrm>
          <a:off x="3784934" y="14953748"/>
          <a:ext cx="215063" cy="300588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150395</xdr:colOff>
      <xdr:row>40</xdr:row>
      <xdr:rowOff>12532</xdr:rowOff>
    </xdr:from>
    <xdr:to>
      <xdr:col>4</xdr:col>
      <xdr:colOff>338388</xdr:colOff>
      <xdr:row>54</xdr:row>
      <xdr:rowOff>50131</xdr:rowOff>
    </xdr:to>
    <xdr:sp macro="" textlink="">
      <xdr:nvSpPr>
        <xdr:cNvPr id="11" name="Rectangle 10"/>
        <xdr:cNvSpPr/>
      </xdr:nvSpPr>
      <xdr:spPr>
        <a:xfrm>
          <a:off x="3797467" y="11605460"/>
          <a:ext cx="1792204" cy="26695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125329</xdr:colOff>
      <xdr:row>28</xdr:row>
      <xdr:rowOff>25067</xdr:rowOff>
    </xdr:from>
    <xdr:to>
      <xdr:col>2</xdr:col>
      <xdr:colOff>839704</xdr:colOff>
      <xdr:row>36</xdr:row>
      <xdr:rowOff>75197</xdr:rowOff>
    </xdr:to>
    <xdr:sp macro="" textlink="">
      <xdr:nvSpPr>
        <xdr:cNvPr id="12" name="Rectangle 11"/>
        <xdr:cNvSpPr/>
      </xdr:nvSpPr>
      <xdr:spPr>
        <a:xfrm>
          <a:off x="3772401" y="9337008"/>
          <a:ext cx="714375" cy="15791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498021</xdr:colOff>
      <xdr:row>0</xdr:row>
      <xdr:rowOff>76200</xdr:rowOff>
    </xdr:from>
    <xdr:to>
      <xdr:col>7</xdr:col>
      <xdr:colOff>517071</xdr:colOff>
      <xdr:row>2</xdr:row>
      <xdr:rowOff>114300</xdr:rowOff>
    </xdr:to>
    <xdr:sp macro="" textlink="">
      <xdr:nvSpPr>
        <xdr:cNvPr id="2" name="TextBox 1"/>
        <xdr:cNvSpPr txBox="1"/>
      </xdr:nvSpPr>
      <xdr:spPr>
        <a:xfrm>
          <a:off x="7424057" y="76200"/>
          <a:ext cx="3175907" cy="473529"/>
        </a:xfrm>
        <a:prstGeom prst="rect">
          <a:avLst/>
        </a:prstGeom>
        <a:solidFill>
          <a:schemeClr val="accent1">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Yellow highlighted</a:t>
          </a:r>
          <a:r>
            <a:rPr lang="en-PH" sz="1100" baseline="0"/>
            <a:t> cells = pending KEY activities</a:t>
          </a:r>
        </a:p>
        <a:p>
          <a:r>
            <a:rPr lang="en-PH" sz="1100" baseline="0"/>
            <a:t>Green highlighted cells = accomplished KEY activities</a:t>
          </a:r>
          <a:endParaRPr lang="en-P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RE%20version%204%20(PARACON%20June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untry profile"/>
      <sheetName val="country"/>
      <sheetName val="Legislation"/>
      <sheetName val="Data coll &amp; ax"/>
      <sheetName val="Lab dx"/>
      <sheetName val="IEC"/>
      <sheetName val="Prev &amp; Ctrl"/>
      <sheetName val="Dog popn"/>
      <sheetName val="Cross-cutting issues"/>
      <sheetName val="SUMMARY (Score)"/>
      <sheetName val="SUMMARY (Stage)"/>
      <sheetName val="RULES"/>
      <sheetName val="key activities"/>
      <sheetName val="masterlist"/>
    </sheetNames>
    <sheetDataSet>
      <sheetData sheetId="0"/>
      <sheetData sheetId="1"/>
      <sheetData sheetId="2">
        <row r="1">
          <cell r="A1" t="str">
            <v>Afghanistan</v>
          </cell>
        </row>
        <row r="2">
          <cell r="A2" t="str">
            <v>Africa</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&amp; Barbuda</v>
          </cell>
        </row>
        <row r="12">
          <cell r="A12" t="str">
            <v>Argentina</v>
          </cell>
        </row>
        <row r="13">
          <cell r="A13" t="str">
            <v>Armenia</v>
          </cell>
        </row>
        <row r="14">
          <cell r="A14" t="str">
            <v>Aruba</v>
          </cell>
        </row>
        <row r="15">
          <cell r="A15" t="str">
            <v>Asia</v>
          </cell>
        </row>
        <row r="16">
          <cell r="A16" t="str">
            <v>Australia</v>
          </cell>
        </row>
        <row r="17">
          <cell r="A17" t="str">
            <v>Austria</v>
          </cell>
        </row>
        <row r="18">
          <cell r="A18" t="str">
            <v>Azerbaijan</v>
          </cell>
        </row>
        <row r="19">
          <cell r="A19" t="str">
            <v>Bahamas, The</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Bonaire, St.Eustat, Saba</v>
          </cell>
        </row>
        <row r="31">
          <cell r="A31" t="str">
            <v>Bosnia and Herzegovina</v>
          </cell>
        </row>
        <row r="32">
          <cell r="A32" t="str">
            <v>Botswana</v>
          </cell>
        </row>
        <row r="33">
          <cell r="A33" t="str">
            <v>Bouvet Island</v>
          </cell>
        </row>
        <row r="34">
          <cell r="A34" t="str">
            <v>Brazil</v>
          </cell>
        </row>
        <row r="35">
          <cell r="A35" t="str">
            <v>British Indian Ocean T.</v>
          </cell>
        </row>
        <row r="36">
          <cell r="A36" t="str">
            <v>British Virgin Islands</v>
          </cell>
        </row>
        <row r="37">
          <cell r="A37" t="str">
            <v>Brunei Darussalam</v>
          </cell>
        </row>
        <row r="38">
          <cell r="A38" t="str">
            <v>Bulgaria</v>
          </cell>
        </row>
        <row r="39">
          <cell r="A39" t="str">
            <v>Burkina Faso</v>
          </cell>
        </row>
        <row r="40">
          <cell r="A40" t="str">
            <v>Burundi</v>
          </cell>
        </row>
        <row r="41">
          <cell r="A41" t="str">
            <v>Cabo Verde</v>
          </cell>
        </row>
        <row r="42">
          <cell r="A42" t="str">
            <v>Cambodia</v>
          </cell>
        </row>
        <row r="43">
          <cell r="A43" t="str">
            <v>Cameroon</v>
          </cell>
        </row>
        <row r="44">
          <cell r="A44" t="str">
            <v>Canada</v>
          </cell>
        </row>
        <row r="45">
          <cell r="A45" t="str">
            <v>Caribbean, the</v>
          </cell>
        </row>
        <row r="46">
          <cell r="A46" t="str">
            <v>Cayman Islands</v>
          </cell>
        </row>
        <row r="47">
          <cell r="A47" t="str">
            <v>Central African Republic</v>
          </cell>
        </row>
        <row r="48">
          <cell r="A48" t="str">
            <v>Central America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Congo, Dem. Rep. of the</v>
          </cell>
        </row>
        <row r="58">
          <cell r="A58" t="str">
            <v>Cook Islands</v>
          </cell>
        </row>
        <row r="59">
          <cell r="A59" t="str">
            <v>Costa Rica</v>
          </cell>
        </row>
        <row r="60">
          <cell r="A60" t="str">
            <v>Cote D'Ivoire</v>
          </cell>
        </row>
        <row r="61">
          <cell r="A61" t="str">
            <v>Croatia</v>
          </cell>
        </row>
        <row r="62">
          <cell r="A62" t="str">
            <v>Cuba</v>
          </cell>
        </row>
        <row r="63">
          <cell r="A63" t="str">
            <v>Curaçao</v>
          </cell>
        </row>
        <row r="64">
          <cell r="A64" t="str">
            <v>Cyprus</v>
          </cell>
        </row>
        <row r="65">
          <cell r="A65" t="str">
            <v>Czech Republic</v>
          </cell>
        </row>
        <row r="66">
          <cell r="A66" t="str">
            <v>Denmark</v>
          </cell>
        </row>
        <row r="67">
          <cell r="A67" t="str">
            <v>Djibouti</v>
          </cell>
        </row>
        <row r="68">
          <cell r="A68" t="str">
            <v>Dominica</v>
          </cell>
        </row>
        <row r="69">
          <cell r="A69" t="str">
            <v>Dominican Republic</v>
          </cell>
        </row>
        <row r="70">
          <cell r="A70" t="str">
            <v>East Timor (Timor-Leste)</v>
          </cell>
        </row>
        <row r="71">
          <cell r="A71" t="str">
            <v>Ecuador</v>
          </cell>
        </row>
        <row r="72">
          <cell r="A72" t="str">
            <v>Egypt</v>
          </cell>
        </row>
        <row r="73">
          <cell r="A73" t="str">
            <v>El Salvador</v>
          </cell>
        </row>
        <row r="74">
          <cell r="A74" t="str">
            <v>Equatorial Guinea</v>
          </cell>
        </row>
        <row r="75">
          <cell r="A75" t="str">
            <v>Eritrea</v>
          </cell>
        </row>
        <row r="76">
          <cell r="A76" t="str">
            <v>Estonia</v>
          </cell>
        </row>
        <row r="77">
          <cell r="A77" t="str">
            <v>Ethiopia</v>
          </cell>
        </row>
        <row r="78">
          <cell r="A78" t="str">
            <v>Europe</v>
          </cell>
        </row>
        <row r="79">
          <cell r="A79" t="str">
            <v>European Union</v>
          </cell>
        </row>
        <row r="80">
          <cell r="A80" t="str">
            <v>Falkland Is. (Malvinas)</v>
          </cell>
        </row>
        <row r="81">
          <cell r="A81" t="str">
            <v>Faroe Islands</v>
          </cell>
        </row>
        <row r="82">
          <cell r="A82" t="str">
            <v>Fiji</v>
          </cell>
        </row>
        <row r="83">
          <cell r="A83" t="str">
            <v>Finland</v>
          </cell>
        </row>
        <row r="84">
          <cell r="A84" t="str">
            <v>France</v>
          </cell>
        </row>
        <row r="85">
          <cell r="A85" t="str">
            <v>French Guiana</v>
          </cell>
        </row>
        <row r="86">
          <cell r="A86" t="str">
            <v>French Polynesia</v>
          </cell>
        </row>
        <row r="87">
          <cell r="A87" t="str">
            <v>French Southern Terr.</v>
          </cell>
        </row>
        <row r="88">
          <cell r="A88" t="str">
            <v>Gabon</v>
          </cell>
        </row>
        <row r="89">
          <cell r="A89" t="str">
            <v>Gambia, the</v>
          </cell>
        </row>
        <row r="90">
          <cell r="A90" t="str">
            <v>Georgia</v>
          </cell>
        </row>
        <row r="91">
          <cell r="A91" t="str">
            <v>Germany</v>
          </cell>
        </row>
        <row r="92">
          <cell r="A92" t="str">
            <v>Ghana</v>
          </cell>
        </row>
        <row r="93">
          <cell r="A93" t="str">
            <v>Gibraltar</v>
          </cell>
        </row>
        <row r="94">
          <cell r="A94" t="str">
            <v>Greece</v>
          </cell>
        </row>
        <row r="95">
          <cell r="A95" t="str">
            <v>Greenland</v>
          </cell>
        </row>
        <row r="96">
          <cell r="A96" t="str">
            <v>Grenada</v>
          </cell>
        </row>
        <row r="97">
          <cell r="A97" t="str">
            <v>Guadeloupe</v>
          </cell>
        </row>
        <row r="98">
          <cell r="A98" t="str">
            <v>Guam</v>
          </cell>
        </row>
        <row r="99">
          <cell r="A99" t="str">
            <v>Guatemala</v>
          </cell>
        </row>
        <row r="100">
          <cell r="A100" t="str">
            <v>Guernsey and Alderney</v>
          </cell>
        </row>
        <row r="101">
          <cell r="A101" t="str">
            <v>Guiana, French</v>
          </cell>
        </row>
        <row r="102">
          <cell r="A102" t="str">
            <v>Guinea</v>
          </cell>
        </row>
        <row r="103">
          <cell r="A103" t="str">
            <v>Guinea-Bissau</v>
          </cell>
        </row>
        <row r="104">
          <cell r="A104" t="str">
            <v>Guinea, Equatorial</v>
          </cell>
        </row>
        <row r="105">
          <cell r="A105" t="str">
            <v>Guyana</v>
          </cell>
        </row>
        <row r="106">
          <cell r="A106" t="str">
            <v>Haiti</v>
          </cell>
        </row>
        <row r="107">
          <cell r="A107" t="str">
            <v>Heard &amp; McDonald Is.</v>
          </cell>
        </row>
        <row r="108">
          <cell r="A108" t="str">
            <v>Holy See (Vatican)</v>
          </cell>
        </row>
        <row r="109">
          <cell r="A109" t="str">
            <v>Honduras</v>
          </cell>
        </row>
        <row r="110">
          <cell r="A110" t="str">
            <v>Hong Kong, (China)</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Israel</v>
          </cell>
        </row>
        <row r="119">
          <cell r="A119" t="str">
            <v>Italy</v>
          </cell>
        </row>
        <row r="120">
          <cell r="A120" t="str">
            <v>Ivory Coast (Cote d'Ivoire)</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 People's Rep.</v>
          </cell>
        </row>
        <row r="129">
          <cell r="A129" t="str">
            <v>Korea, (South) Republic of</v>
          </cell>
        </row>
        <row r="130">
          <cell r="A130" t="str">
            <v>Kosovo</v>
          </cell>
        </row>
        <row r="131">
          <cell r="A131" t="str">
            <v>Kuwait</v>
          </cell>
        </row>
        <row r="132">
          <cell r="A132" t="str">
            <v>Kyrgyzstan</v>
          </cell>
        </row>
        <row r="133">
          <cell r="A133" t="str">
            <v>Lao People's Dem. Rep.</v>
          </cell>
        </row>
        <row r="134">
          <cell r="A134" t="str">
            <v>Latvia</v>
          </cell>
        </row>
        <row r="135">
          <cell r="A135" t="str">
            <v>Lebanon</v>
          </cell>
        </row>
        <row r="136">
          <cell r="A136" t="str">
            <v>Lesotho</v>
          </cell>
        </row>
        <row r="137">
          <cell r="A137" t="str">
            <v>Liberia</v>
          </cell>
        </row>
        <row r="138">
          <cell r="A138" t="str">
            <v>Libyan Arab Jamahiriya</v>
          </cell>
        </row>
        <row r="139">
          <cell r="A139" t="str">
            <v>Liechtenstein</v>
          </cell>
        </row>
        <row r="140">
          <cell r="A140" t="str">
            <v>Lithuania</v>
          </cell>
        </row>
        <row r="141">
          <cell r="A141" t="str">
            <v>Luxembourg</v>
          </cell>
        </row>
        <row r="142">
          <cell r="A142" t="str">
            <v>Macao, (China)</v>
          </cell>
        </row>
        <row r="143">
          <cell r="A143" t="str">
            <v>Macedonia, TFYR</v>
          </cell>
        </row>
        <row r="144">
          <cell r="A144" t="str">
            <v>Madagascar</v>
          </cell>
        </row>
        <row r="145">
          <cell r="A145" t="str">
            <v>Malawi</v>
          </cell>
        </row>
        <row r="146">
          <cell r="A146" t="str">
            <v>Malaysia</v>
          </cell>
        </row>
        <row r="147">
          <cell r="A147" t="str">
            <v>Maldives</v>
          </cell>
        </row>
        <row r="148">
          <cell r="A148" t="str">
            <v>Mali</v>
          </cell>
        </row>
        <row r="149">
          <cell r="A149" t="str">
            <v>Malta</v>
          </cell>
        </row>
        <row r="150">
          <cell r="A150" t="str">
            <v>Man, Isle of</v>
          </cell>
        </row>
        <row r="151">
          <cell r="A151" t="str">
            <v>Marshall Islands</v>
          </cell>
        </row>
        <row r="152">
          <cell r="A152" t="str">
            <v>Martinique (FR)</v>
          </cell>
        </row>
        <row r="153">
          <cell r="A153" t="str">
            <v>Mauritania</v>
          </cell>
        </row>
        <row r="154">
          <cell r="A154" t="str">
            <v>Mauritius</v>
          </cell>
        </row>
        <row r="155">
          <cell r="A155" t="str">
            <v>Mayotte (FR)</v>
          </cell>
        </row>
        <row r="156">
          <cell r="A156" t="str">
            <v>Mexico</v>
          </cell>
        </row>
        <row r="157">
          <cell r="A157" t="str">
            <v>Micronesia, Fed. States of</v>
          </cell>
        </row>
        <row r="158">
          <cell r="A158" t="str">
            <v>Middle East</v>
          </cell>
        </row>
        <row r="159">
          <cell r="A159" t="str">
            <v>Moldova, Republic of</v>
          </cell>
        </row>
        <row r="160">
          <cell r="A160" t="str">
            <v>Monaco</v>
          </cell>
        </row>
        <row r="161">
          <cell r="A161" t="str">
            <v>Mongolia</v>
          </cell>
        </row>
        <row r="162">
          <cell r="A162" t="str">
            <v>Montenegro</v>
          </cell>
        </row>
        <row r="163">
          <cell r="A163" t="str">
            <v>Montserrat</v>
          </cell>
        </row>
        <row r="164">
          <cell r="A164" t="str">
            <v>Morocco</v>
          </cell>
        </row>
        <row r="165">
          <cell r="A165" t="str">
            <v>Mozambique</v>
          </cell>
        </row>
        <row r="166">
          <cell r="A166" t="str">
            <v>Myanmar (ex-Burma)</v>
          </cell>
        </row>
        <row r="167">
          <cell r="A167" t="str">
            <v>Namibia</v>
          </cell>
        </row>
        <row r="168">
          <cell r="A168" t="str">
            <v>Nauru</v>
          </cell>
        </row>
        <row r="169">
          <cell r="A169" t="str">
            <v>Nepal</v>
          </cell>
        </row>
        <row r="170">
          <cell r="A170" t="str">
            <v>Netherlands</v>
          </cell>
        </row>
        <row r="171">
          <cell r="A171" t="str">
            <v>Netherlands Antilles</v>
          </cell>
        </row>
        <row r="172">
          <cell r="A172" t="str">
            <v>New Caledonia</v>
          </cell>
        </row>
        <row r="173">
          <cell r="A173" t="str">
            <v>New Zealand</v>
          </cell>
        </row>
        <row r="174">
          <cell r="A174" t="str">
            <v>Nicaragua</v>
          </cell>
        </row>
        <row r="175">
          <cell r="A175" t="str">
            <v>Niger</v>
          </cell>
        </row>
        <row r="176">
          <cell r="A176" t="str">
            <v>Nigeria</v>
          </cell>
        </row>
        <row r="177">
          <cell r="A177" t="str">
            <v>Niue</v>
          </cell>
        </row>
        <row r="178">
          <cell r="A178" t="str">
            <v>Norfolk Island</v>
          </cell>
        </row>
        <row r="179">
          <cell r="A179" t="str">
            <v>North America</v>
          </cell>
        </row>
        <row r="180">
          <cell r="A180" t="str">
            <v>Northern Mariana Islands</v>
          </cell>
        </row>
        <row r="181">
          <cell r="A181" t="str">
            <v>Norway</v>
          </cell>
        </row>
        <row r="182">
          <cell r="A182" t="str">
            <v>Oceania</v>
          </cell>
        </row>
        <row r="183">
          <cell r="A183" t="str">
            <v>Oman</v>
          </cell>
        </row>
        <row r="184">
          <cell r="A184" t="str">
            <v>Pakistan</v>
          </cell>
        </row>
        <row r="185">
          <cell r="A185" t="str">
            <v>Palau</v>
          </cell>
        </row>
        <row r="186">
          <cell r="A186" t="str">
            <v>Palestinian Territory</v>
          </cell>
        </row>
        <row r="187">
          <cell r="A187" t="str">
            <v>Panama</v>
          </cell>
        </row>
        <row r="188">
          <cell r="A188" t="str">
            <v>Papua New Guinea</v>
          </cell>
        </row>
        <row r="189">
          <cell r="A189" t="str">
            <v>Paraguay</v>
          </cell>
        </row>
        <row r="190">
          <cell r="A190" t="str">
            <v>Peru</v>
          </cell>
        </row>
        <row r="191">
          <cell r="A191" t="str">
            <v>Philippines</v>
          </cell>
        </row>
        <row r="192">
          <cell r="A192" t="str">
            <v>Pitcairn Island</v>
          </cell>
        </row>
        <row r="193">
          <cell r="A193" t="str">
            <v>Poland</v>
          </cell>
        </row>
        <row r="194">
          <cell r="A194" t="str">
            <v>Portugal</v>
          </cell>
        </row>
        <row r="195">
          <cell r="A195" t="str">
            <v>Puerto Rico</v>
          </cell>
        </row>
        <row r="196">
          <cell r="A196" t="str">
            <v>Qatar</v>
          </cell>
        </row>
        <row r="197">
          <cell r="A197" t="str">
            <v>Reunion (FR)</v>
          </cell>
        </row>
        <row r="198">
          <cell r="A198" t="str">
            <v>Romania</v>
          </cell>
        </row>
        <row r="199">
          <cell r="A199" t="str">
            <v>Russia (Russian Fed.)</v>
          </cell>
        </row>
        <row r="200">
          <cell r="A200" t="str">
            <v>Rwanda</v>
          </cell>
        </row>
        <row r="201">
          <cell r="A201" t="str">
            <v>Sahara, Western</v>
          </cell>
        </row>
        <row r="202">
          <cell r="A202" t="str">
            <v>Saint Barthelemy (FR)</v>
          </cell>
        </row>
        <row r="203">
          <cell r="A203" t="str">
            <v>Saint Helena (UK)</v>
          </cell>
        </row>
        <row r="204">
          <cell r="A204" t="str">
            <v>Saint Kitts and Nevis</v>
          </cell>
        </row>
        <row r="205">
          <cell r="A205" t="str">
            <v>Saint Lucia</v>
          </cell>
        </row>
        <row r="206">
          <cell r="A206" t="str">
            <v>Saint Martin (FR)</v>
          </cell>
        </row>
        <row r="207">
          <cell r="A207" t="str">
            <v>S Pierre &amp; Miquelon(FR)</v>
          </cell>
        </row>
        <row r="208">
          <cell r="A208" t="str">
            <v>S Vincent &amp; Grenadines</v>
          </cell>
        </row>
        <row r="209">
          <cell r="A209" t="str">
            <v>Samoa</v>
          </cell>
        </row>
        <row r="210">
          <cell r="A210" t="str">
            <v>San Marino</v>
          </cell>
        </row>
        <row r="211">
          <cell r="A211" t="str">
            <v>Sao Tome and Principe</v>
          </cell>
        </row>
        <row r="212">
          <cell r="A212" t="str">
            <v>Saudi Arabia</v>
          </cell>
        </row>
        <row r="213">
          <cell r="A213" t="str">
            <v>Senegal</v>
          </cell>
        </row>
        <row r="214">
          <cell r="A214" t="str">
            <v>Serbia</v>
          </cell>
        </row>
        <row r="215">
          <cell r="A215" t="str">
            <v>Seychelles</v>
          </cell>
        </row>
        <row r="216">
          <cell r="A216" t="str">
            <v>Sierra Leone</v>
          </cell>
        </row>
        <row r="217">
          <cell r="A217" t="str">
            <v>Singapore</v>
          </cell>
        </row>
        <row r="218">
          <cell r="A218" t="str">
            <v>Slovakia</v>
          </cell>
        </row>
        <row r="219">
          <cell r="A219" t="str">
            <v>Slovenia</v>
          </cell>
        </row>
        <row r="220">
          <cell r="A220" t="str">
            <v>Solomon Islands</v>
          </cell>
        </row>
        <row r="221">
          <cell r="A221" t="str">
            <v>Somalia</v>
          </cell>
        </row>
        <row r="222">
          <cell r="A222" t="str">
            <v>South Africa</v>
          </cell>
        </row>
        <row r="223">
          <cell r="A223" t="str">
            <v>South America</v>
          </cell>
        </row>
        <row r="224">
          <cell r="A224" t="str">
            <v>S.George &amp; S.Sandwich</v>
          </cell>
        </row>
        <row r="225">
          <cell r="A225" t="str">
            <v>South Sudan</v>
          </cell>
        </row>
        <row r="226">
          <cell r="A226" t="str">
            <v>Spain</v>
          </cell>
        </row>
        <row r="227">
          <cell r="A227" t="str">
            <v>Sri Lanka (ex-Ceilan)</v>
          </cell>
        </row>
        <row r="228">
          <cell r="A228" t="str">
            <v>Sudan</v>
          </cell>
        </row>
        <row r="229">
          <cell r="A229" t="str">
            <v>Suriname</v>
          </cell>
        </row>
        <row r="230">
          <cell r="A230" t="str">
            <v>Svalbard &amp; Jan Mayen Is.</v>
          </cell>
        </row>
        <row r="231">
          <cell r="A231" t="str">
            <v>Swaziland</v>
          </cell>
        </row>
        <row r="232">
          <cell r="A232" t="str">
            <v>Sweden</v>
          </cell>
        </row>
        <row r="233">
          <cell r="A233" t="str">
            <v>Switzerland</v>
          </cell>
        </row>
        <row r="234">
          <cell r="A234" t="str">
            <v>Syrian Arab Republic</v>
          </cell>
        </row>
        <row r="235">
          <cell r="A235" t="str">
            <v>Taiwan</v>
          </cell>
        </row>
        <row r="236">
          <cell r="A236" t="str">
            <v>Tajikistan</v>
          </cell>
        </row>
        <row r="237">
          <cell r="A237" t="str">
            <v>Tanzania, United Rep. of</v>
          </cell>
        </row>
        <row r="238">
          <cell r="A238" t="str">
            <v>Thailand</v>
          </cell>
        </row>
        <row r="239">
          <cell r="A239" t="str">
            <v>Timor-Leste (East Timor)</v>
          </cell>
        </row>
        <row r="240">
          <cell r="A240" t="str">
            <v>Togo</v>
          </cell>
        </row>
        <row r="241">
          <cell r="A241" t="str">
            <v>Tokelau</v>
          </cell>
        </row>
        <row r="242">
          <cell r="A242" t="str">
            <v>Tonga</v>
          </cell>
        </row>
        <row r="243">
          <cell r="A243" t="str">
            <v>Trinidad &amp; Tobago</v>
          </cell>
        </row>
        <row r="244">
          <cell r="A244" t="str">
            <v>Tunisia</v>
          </cell>
        </row>
        <row r="245">
          <cell r="A245" t="str">
            <v>Turkey</v>
          </cell>
        </row>
        <row r="246">
          <cell r="A246" t="str">
            <v>Turkmenistan</v>
          </cell>
        </row>
        <row r="247">
          <cell r="A247" t="str">
            <v>Turks and Caicos Is.</v>
          </cell>
        </row>
        <row r="248">
          <cell r="A248" t="str">
            <v>Tuvalu</v>
          </cell>
        </row>
        <row r="249">
          <cell r="A249" t="str">
            <v>Uganda</v>
          </cell>
        </row>
        <row r="250">
          <cell r="A250" t="str">
            <v>Ukraine</v>
          </cell>
        </row>
        <row r="251">
          <cell r="A251" t="str">
            <v>United Arab Emirates</v>
          </cell>
        </row>
        <row r="252">
          <cell r="A252" t="str">
            <v>United Kingdom</v>
          </cell>
        </row>
        <row r="253">
          <cell r="A253" t="str">
            <v>United States</v>
          </cell>
        </row>
        <row r="254">
          <cell r="A254" t="str">
            <v>US Minor Outlying Isl.</v>
          </cell>
        </row>
        <row r="255">
          <cell r="A255" t="str">
            <v>Uruguay</v>
          </cell>
        </row>
        <row r="256">
          <cell r="A256" t="str">
            <v>Uzbekistan</v>
          </cell>
        </row>
        <row r="257">
          <cell r="A257" t="str">
            <v>Vanuatu</v>
          </cell>
        </row>
        <row r="258">
          <cell r="A258" t="str">
            <v>Vatican (Holy See)</v>
          </cell>
        </row>
        <row r="259">
          <cell r="A259" t="str">
            <v>Venezuela</v>
          </cell>
        </row>
        <row r="260">
          <cell r="A260" t="str">
            <v>Viet Nam</v>
          </cell>
        </row>
        <row r="261">
          <cell r="A261" t="str">
            <v>Virgin Islands, British</v>
          </cell>
        </row>
        <row r="262">
          <cell r="A262" t="str">
            <v>Virgin Islands, U.S.</v>
          </cell>
        </row>
        <row r="263">
          <cell r="A263" t="str">
            <v>Wallis and Futuna</v>
          </cell>
        </row>
        <row r="264">
          <cell r="A264" t="str">
            <v>Western Sahara</v>
          </cell>
        </row>
        <row r="265">
          <cell r="A265" t="str">
            <v>Yemen</v>
          </cell>
        </row>
        <row r="266">
          <cell r="A266" t="str">
            <v>Zambia</v>
          </cell>
        </row>
        <row r="267">
          <cell r="A267" t="str">
            <v>Zimbabwe</v>
          </cell>
        </row>
      </sheetData>
      <sheetData sheetId="3">
        <row r="5">
          <cell r="A5">
            <v>0</v>
          </cell>
          <cell r="E5">
            <v>0</v>
          </cell>
        </row>
        <row r="6">
          <cell r="A6">
            <v>1</v>
          </cell>
          <cell r="E6">
            <v>0</v>
          </cell>
        </row>
        <row r="7">
          <cell r="A7">
            <v>2</v>
          </cell>
          <cell r="E7">
            <v>0</v>
          </cell>
        </row>
        <row r="8">
          <cell r="A8">
            <v>0</v>
          </cell>
          <cell r="E8">
            <v>0</v>
          </cell>
        </row>
        <row r="9">
          <cell r="A9">
            <v>1</v>
          </cell>
          <cell r="E9">
            <v>0</v>
          </cell>
        </row>
        <row r="10">
          <cell r="A10">
            <v>2</v>
          </cell>
          <cell r="E10">
            <v>0</v>
          </cell>
        </row>
        <row r="11">
          <cell r="A11">
            <v>0</v>
          </cell>
          <cell r="E11">
            <v>0</v>
          </cell>
        </row>
        <row r="12">
          <cell r="A12">
            <v>1</v>
          </cell>
          <cell r="E12">
            <v>0</v>
          </cell>
        </row>
        <row r="13">
          <cell r="A13">
            <v>1</v>
          </cell>
          <cell r="E13">
            <v>0</v>
          </cell>
        </row>
        <row r="14">
          <cell r="A14">
            <v>1</v>
          </cell>
          <cell r="E14">
            <v>0</v>
          </cell>
        </row>
        <row r="15">
          <cell r="A15">
            <v>1</v>
          </cell>
          <cell r="E15">
            <v>0</v>
          </cell>
        </row>
        <row r="16">
          <cell r="A16">
            <v>1</v>
          </cell>
          <cell r="E16">
            <v>0</v>
          </cell>
        </row>
        <row r="17">
          <cell r="A17">
            <v>1</v>
          </cell>
          <cell r="E17">
            <v>0</v>
          </cell>
        </row>
        <row r="18">
          <cell r="A18">
            <v>2</v>
          </cell>
          <cell r="E18">
            <v>0</v>
          </cell>
        </row>
        <row r="19">
          <cell r="A19">
            <v>4</v>
          </cell>
          <cell r="E19">
            <v>0</v>
          </cell>
        </row>
      </sheetData>
      <sheetData sheetId="4">
        <row r="5">
          <cell r="A5">
            <v>1</v>
          </cell>
          <cell r="E5">
            <v>0</v>
          </cell>
        </row>
        <row r="6">
          <cell r="A6">
            <v>1</v>
          </cell>
          <cell r="E6">
            <v>0</v>
          </cell>
        </row>
        <row r="7">
          <cell r="A7">
            <v>1</v>
          </cell>
          <cell r="E7">
            <v>0</v>
          </cell>
        </row>
        <row r="8">
          <cell r="A8">
            <v>1</v>
          </cell>
          <cell r="E8">
            <v>0</v>
          </cell>
        </row>
        <row r="9">
          <cell r="A9">
            <v>1</v>
          </cell>
          <cell r="E9">
            <v>0</v>
          </cell>
        </row>
        <row r="10">
          <cell r="A10">
            <v>1</v>
          </cell>
          <cell r="E10">
            <v>0</v>
          </cell>
        </row>
        <row r="11">
          <cell r="A11">
            <v>2</v>
          </cell>
          <cell r="E11">
            <v>0</v>
          </cell>
        </row>
        <row r="12">
          <cell r="A12">
            <v>2</v>
          </cell>
          <cell r="E12">
            <v>0</v>
          </cell>
        </row>
        <row r="13">
          <cell r="A13">
            <v>2</v>
          </cell>
          <cell r="E13">
            <v>0</v>
          </cell>
        </row>
        <row r="14">
          <cell r="A14">
            <v>2</v>
          </cell>
          <cell r="E14">
            <v>0</v>
          </cell>
        </row>
        <row r="15">
          <cell r="A15">
            <v>3</v>
          </cell>
          <cell r="E15">
            <v>0</v>
          </cell>
        </row>
        <row r="16">
          <cell r="A16">
            <v>3</v>
          </cell>
          <cell r="E16">
            <v>0</v>
          </cell>
        </row>
        <row r="17">
          <cell r="A17">
            <v>3</v>
          </cell>
          <cell r="E17">
            <v>0</v>
          </cell>
        </row>
        <row r="18">
          <cell r="A18">
            <v>4</v>
          </cell>
          <cell r="E18">
            <v>0</v>
          </cell>
        </row>
        <row r="19">
          <cell r="A19">
            <v>4</v>
          </cell>
          <cell r="E19">
            <v>0</v>
          </cell>
        </row>
        <row r="20">
          <cell r="A20">
            <v>5</v>
          </cell>
          <cell r="E20">
            <v>0</v>
          </cell>
        </row>
        <row r="21">
          <cell r="A21">
            <v>3</v>
          </cell>
          <cell r="E21">
            <v>0</v>
          </cell>
        </row>
        <row r="22">
          <cell r="A22">
            <v>3</v>
          </cell>
          <cell r="E22">
            <v>0</v>
          </cell>
        </row>
      </sheetData>
      <sheetData sheetId="5">
        <row r="5">
          <cell r="A5">
            <v>0</v>
          </cell>
          <cell r="E5">
            <v>0</v>
          </cell>
        </row>
        <row r="6">
          <cell r="A6">
            <v>0</v>
          </cell>
          <cell r="E6">
            <v>0</v>
          </cell>
        </row>
        <row r="7">
          <cell r="A7">
            <v>0</v>
          </cell>
          <cell r="E7">
            <v>0</v>
          </cell>
        </row>
        <row r="8">
          <cell r="A8">
            <v>1</v>
          </cell>
          <cell r="E8">
            <v>0</v>
          </cell>
        </row>
        <row r="9">
          <cell r="A9">
            <v>2</v>
          </cell>
          <cell r="E9">
            <v>0</v>
          </cell>
        </row>
        <row r="10">
          <cell r="A10">
            <v>2</v>
          </cell>
          <cell r="E10">
            <v>0</v>
          </cell>
        </row>
        <row r="11">
          <cell r="A11">
            <v>3</v>
          </cell>
          <cell r="E11">
            <v>0</v>
          </cell>
        </row>
        <row r="12">
          <cell r="A12">
            <v>3</v>
          </cell>
          <cell r="E12">
            <v>0</v>
          </cell>
        </row>
        <row r="13">
          <cell r="A13">
            <v>4</v>
          </cell>
          <cell r="E13">
            <v>0</v>
          </cell>
        </row>
        <row r="14">
          <cell r="A14">
            <v>4</v>
          </cell>
          <cell r="E14">
            <v>0</v>
          </cell>
        </row>
        <row r="15">
          <cell r="A15">
            <v>5</v>
          </cell>
          <cell r="E15">
            <v>0</v>
          </cell>
        </row>
      </sheetData>
      <sheetData sheetId="6">
        <row r="5">
          <cell r="A5">
            <v>2</v>
          </cell>
          <cell r="E5">
            <v>0</v>
          </cell>
        </row>
        <row r="6">
          <cell r="A6">
            <v>1</v>
          </cell>
          <cell r="E6">
            <v>0</v>
          </cell>
        </row>
        <row r="7">
          <cell r="A7">
            <v>1</v>
          </cell>
          <cell r="E7">
            <v>0</v>
          </cell>
        </row>
        <row r="8">
          <cell r="A8">
            <v>1</v>
          </cell>
          <cell r="E8">
            <v>0</v>
          </cell>
        </row>
        <row r="9">
          <cell r="A9">
            <v>2</v>
          </cell>
          <cell r="E9">
            <v>0</v>
          </cell>
        </row>
        <row r="10">
          <cell r="A10">
            <v>3</v>
          </cell>
          <cell r="E10">
            <v>0</v>
          </cell>
        </row>
        <row r="11">
          <cell r="A11">
            <v>1</v>
          </cell>
          <cell r="E11">
            <v>0</v>
          </cell>
        </row>
        <row r="12">
          <cell r="A12">
            <v>2</v>
          </cell>
          <cell r="E12">
            <v>0</v>
          </cell>
        </row>
        <row r="13">
          <cell r="A13">
            <v>2</v>
          </cell>
          <cell r="E13">
            <v>0</v>
          </cell>
        </row>
        <row r="14">
          <cell r="A14">
            <v>3</v>
          </cell>
          <cell r="E14">
            <v>0</v>
          </cell>
        </row>
        <row r="15">
          <cell r="A15">
            <v>3</v>
          </cell>
          <cell r="E15">
            <v>0</v>
          </cell>
        </row>
        <row r="16">
          <cell r="A16">
            <v>3</v>
          </cell>
          <cell r="E16">
            <v>0</v>
          </cell>
        </row>
        <row r="17">
          <cell r="A17">
            <v>4</v>
          </cell>
          <cell r="E17">
            <v>0</v>
          </cell>
        </row>
        <row r="18">
          <cell r="A18">
            <v>4</v>
          </cell>
          <cell r="E18">
            <v>0</v>
          </cell>
        </row>
        <row r="19">
          <cell r="A19">
            <v>5</v>
          </cell>
          <cell r="E19">
            <v>0</v>
          </cell>
        </row>
        <row r="20">
          <cell r="A20">
            <v>1</v>
          </cell>
          <cell r="E20">
            <v>0</v>
          </cell>
        </row>
        <row r="21">
          <cell r="A21">
            <v>2</v>
          </cell>
          <cell r="E21">
            <v>0</v>
          </cell>
        </row>
      </sheetData>
      <sheetData sheetId="7">
        <row r="5">
          <cell r="A5">
            <v>1</v>
          </cell>
          <cell r="E5">
            <v>0</v>
          </cell>
        </row>
        <row r="6">
          <cell r="A6">
            <v>1</v>
          </cell>
          <cell r="E6">
            <v>0</v>
          </cell>
        </row>
        <row r="7">
          <cell r="A7">
            <v>2</v>
          </cell>
          <cell r="E7">
            <v>0</v>
          </cell>
        </row>
        <row r="8">
          <cell r="A8">
            <v>2</v>
          </cell>
          <cell r="E8">
            <v>0</v>
          </cell>
        </row>
        <row r="9">
          <cell r="A9">
            <v>2</v>
          </cell>
          <cell r="E9">
            <v>0</v>
          </cell>
        </row>
        <row r="10">
          <cell r="A10">
            <v>3</v>
          </cell>
          <cell r="E10">
            <v>0</v>
          </cell>
        </row>
        <row r="11">
          <cell r="A11">
            <v>5</v>
          </cell>
          <cell r="E11">
            <v>0</v>
          </cell>
        </row>
        <row r="12">
          <cell r="A12">
            <v>1</v>
          </cell>
          <cell r="E12">
            <v>0</v>
          </cell>
        </row>
        <row r="13">
          <cell r="A13">
            <v>1</v>
          </cell>
          <cell r="E13">
            <v>0</v>
          </cell>
        </row>
        <row r="14">
          <cell r="A14">
            <v>2</v>
          </cell>
          <cell r="E14">
            <v>0</v>
          </cell>
        </row>
        <row r="15">
          <cell r="A15">
            <v>2</v>
          </cell>
          <cell r="E15">
            <v>0</v>
          </cell>
        </row>
        <row r="16">
          <cell r="A16">
            <v>3</v>
          </cell>
          <cell r="E16">
            <v>0</v>
          </cell>
        </row>
        <row r="17">
          <cell r="A17">
            <v>3</v>
          </cell>
          <cell r="E17">
            <v>0</v>
          </cell>
        </row>
        <row r="18">
          <cell r="A18">
            <v>4</v>
          </cell>
          <cell r="E18">
            <v>0</v>
          </cell>
        </row>
        <row r="19">
          <cell r="A19">
            <v>5</v>
          </cell>
          <cell r="E19">
            <v>0</v>
          </cell>
        </row>
        <row r="20">
          <cell r="A20">
            <v>1</v>
          </cell>
          <cell r="E20">
            <v>0</v>
          </cell>
        </row>
        <row r="21">
          <cell r="A21">
            <v>2</v>
          </cell>
          <cell r="E21">
            <v>0</v>
          </cell>
        </row>
        <row r="22">
          <cell r="A22">
            <v>2</v>
          </cell>
          <cell r="E22">
            <v>0</v>
          </cell>
        </row>
        <row r="23">
          <cell r="A23">
            <v>3</v>
          </cell>
          <cell r="E23">
            <v>0</v>
          </cell>
        </row>
        <row r="24">
          <cell r="A24">
            <v>3</v>
          </cell>
          <cell r="E24">
            <v>0</v>
          </cell>
        </row>
        <row r="25">
          <cell r="A25">
            <v>3</v>
          </cell>
          <cell r="E25">
            <v>0</v>
          </cell>
        </row>
        <row r="26">
          <cell r="A26">
            <v>4</v>
          </cell>
          <cell r="E26">
            <v>0</v>
          </cell>
        </row>
        <row r="27">
          <cell r="A27">
            <v>4</v>
          </cell>
          <cell r="E27">
            <v>0</v>
          </cell>
        </row>
        <row r="28">
          <cell r="A28">
            <v>4</v>
          </cell>
          <cell r="E28">
            <v>0</v>
          </cell>
        </row>
        <row r="29">
          <cell r="A29">
            <v>5</v>
          </cell>
          <cell r="E29">
            <v>0</v>
          </cell>
        </row>
      </sheetData>
      <sheetData sheetId="8">
        <row r="5">
          <cell r="A5">
            <v>1</v>
          </cell>
          <cell r="E5">
            <v>0</v>
          </cell>
        </row>
        <row r="6">
          <cell r="A6">
            <v>1</v>
          </cell>
          <cell r="E6">
            <v>0</v>
          </cell>
        </row>
        <row r="7">
          <cell r="A7">
            <v>2</v>
          </cell>
          <cell r="E7">
            <v>0</v>
          </cell>
        </row>
        <row r="8">
          <cell r="A8">
            <v>2</v>
          </cell>
          <cell r="E8">
            <v>0</v>
          </cell>
        </row>
        <row r="9">
          <cell r="A9">
            <v>5</v>
          </cell>
          <cell r="E9">
            <v>0</v>
          </cell>
        </row>
      </sheetData>
      <sheetData sheetId="9">
        <row r="5">
          <cell r="A5">
            <v>0</v>
          </cell>
          <cell r="E5">
            <v>0</v>
          </cell>
        </row>
        <row r="6">
          <cell r="A6">
            <v>1</v>
          </cell>
          <cell r="E6">
            <v>0</v>
          </cell>
        </row>
        <row r="7">
          <cell r="A7">
            <v>1</v>
          </cell>
          <cell r="E7">
            <v>0</v>
          </cell>
        </row>
        <row r="8">
          <cell r="A8">
            <v>1</v>
          </cell>
          <cell r="E8">
            <v>0</v>
          </cell>
        </row>
        <row r="9">
          <cell r="A9">
            <v>2</v>
          </cell>
          <cell r="E9">
            <v>0</v>
          </cell>
        </row>
        <row r="10">
          <cell r="A10">
            <v>2</v>
          </cell>
          <cell r="E10">
            <v>0</v>
          </cell>
        </row>
        <row r="11">
          <cell r="A11">
            <v>1</v>
          </cell>
          <cell r="E11">
            <v>0</v>
          </cell>
        </row>
        <row r="12">
          <cell r="A12">
            <v>1</v>
          </cell>
          <cell r="E12">
            <v>0</v>
          </cell>
        </row>
        <row r="13">
          <cell r="A13">
            <v>2</v>
          </cell>
          <cell r="E13">
            <v>0</v>
          </cell>
        </row>
        <row r="14">
          <cell r="A14">
            <v>2</v>
          </cell>
          <cell r="E14">
            <v>0</v>
          </cell>
        </row>
        <row r="15">
          <cell r="A15">
            <v>3</v>
          </cell>
          <cell r="E15">
            <v>0</v>
          </cell>
        </row>
        <row r="16">
          <cell r="A16">
            <v>4</v>
          </cell>
          <cell r="E16">
            <v>0</v>
          </cell>
        </row>
      </sheetData>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ari" refreshedDate="42622.518906944446" createdVersion="5" refreshedVersion="5" minRefreshableVersion="3" recordCount="45">
  <cacheSource type="worksheet">
    <worksheetSource ref="A1:C46" sheet="key acts"/>
  </cacheSource>
  <cacheFields count="3">
    <cacheField name="STAGE" numFmtId="0">
      <sharedItems containsSemiMixedTypes="0" containsString="0" containsNumber="1" containsInteger="1" minValue="0" maxValue="5" count="6">
        <n v="1"/>
        <n v="2"/>
        <n v="3"/>
        <n v="4"/>
        <n v="5"/>
        <n v="0"/>
      </sharedItems>
    </cacheField>
    <cacheField name="COMPONENT" numFmtId="0">
      <sharedItems/>
    </cacheField>
    <cacheField name="KEY ACTIVITI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x v="0"/>
    <s v="CCI"/>
    <s v="Based on pilot area experience, a short term rabies action plan has been developed and endorsed by relevant stakeholders at local / national level"/>
  </r>
  <r>
    <x v="0"/>
    <s v="CCI"/>
    <s v="Intersectoral rabies task force, committee or working group established at local or national level and meeting at least twice a year"/>
  </r>
  <r>
    <x v="1"/>
    <s v="CCI"/>
    <s v="A national strategy and programme for rabies prevention, control and eventual elimination has been  drafted and shared with all relevant stakeholders"/>
  </r>
  <r>
    <x v="1"/>
    <s v="CCI"/>
    <s v="Government resources identified and allocated in support of the national rabies control strategy and programme  "/>
  </r>
  <r>
    <x v="0"/>
    <s v="DCA"/>
    <s v="Reporting of dog rabies from local to national level "/>
  </r>
  <r>
    <x v="0"/>
    <s v="DCA"/>
    <s v="Reporting of human rabies from local to national level"/>
  </r>
  <r>
    <x v="1"/>
    <s v="DCA"/>
    <s v="Information on the epidemiology of rabies is regularly shared with all stakeholders"/>
  </r>
  <r>
    <x v="2"/>
    <s v="DCA"/>
    <s v="Conduct field investigations for all suspected human rabies cases "/>
  </r>
  <r>
    <x v="2"/>
    <s v="DCA"/>
    <s v="Epidemiological evidence available to rule out dog- transmitted human rabies cases"/>
  </r>
  <r>
    <x v="2"/>
    <s v="DCA"/>
    <s v="Conduct field investigations and laboratory confirmation for all suspected rabies outbreaks in dogs"/>
  </r>
  <r>
    <x v="3"/>
    <s v="DCA"/>
    <s v="Maintenance of existing surveillance activities for all suspected cases in humans in the country"/>
  </r>
  <r>
    <x v="3"/>
    <s v="DCA/LAB"/>
    <s v="Epidemiological data from routine surveillance of all animals (working animals, livestock and wildlife) used to refine the national rabies strategy"/>
  </r>
  <r>
    <x v="4"/>
    <s v="DCA"/>
    <s v="On-going surveillance system for rabies maintained"/>
  </r>
  <r>
    <x v="0"/>
    <s v="IEC"/>
    <s v="IEC plan developed and implemented at pilot level"/>
  </r>
  <r>
    <x v="1"/>
    <s v="IEC"/>
    <s v="Advocacy campaign to national leaders/authorities to ensure that national rabies strategy is created and properly resourced"/>
  </r>
  <r>
    <x v="2"/>
    <s v="IEC"/>
    <s v="Public declaration of  human  rabies free zones"/>
  </r>
  <r>
    <x v="2"/>
    <s v="IEC"/>
    <s v="IEC plan integrated into national rabies strategy and implemented at national level"/>
  </r>
  <r>
    <x v="4"/>
    <s v="IEC"/>
    <s v="Awareness programmes focusing on maintenance of freedom from dog and dog transmitted human rabies"/>
  </r>
  <r>
    <x v="4"/>
    <s v="DPO"/>
    <s v="Dog population management and responsible dog ownership campaigns are continued"/>
  </r>
  <r>
    <x v="5"/>
    <s v="LAB"/>
    <s v="Contacts with an international rabies reference laboratory or international collaborating/reference center are established"/>
  </r>
  <r>
    <x v="5"/>
    <s v="LAB"/>
    <s v="At least one rabies suspect sample of animals or humans is submitted to an international rabies reference laboratory for confirmation "/>
  </r>
  <r>
    <x v="5"/>
    <s v="LAB"/>
    <s v="Several rabies suspect samples of animals or humans are submitted to a national laboratory and analysed by an internationally recommended method  "/>
  </r>
  <r>
    <x v="0"/>
    <s v="LAB"/>
    <s v="Rabies diagnostic capacity has been established in at least one national laboratory "/>
  </r>
  <r>
    <x v="3"/>
    <s v="LAB"/>
    <s v="Maintenance of existing surveillance activities, including ongoing laboratory investigation, for all suspected cases in dogs in the country"/>
  </r>
  <r>
    <x v="4"/>
    <s v="LAB"/>
    <s v="On-going laboratory investigation of all suspected cases in domestic and wild animal species in the country"/>
  </r>
  <r>
    <x v="5"/>
    <s v="LEG"/>
    <s v="The national authority reports at least one confirmed rabies case to WHO or OIE "/>
  </r>
  <r>
    <x v="0"/>
    <s v="LEG"/>
    <s v="Rabies is made a notifiable disease in animals "/>
  </r>
  <r>
    <x v="0"/>
    <s v="LEG"/>
    <s v="Rabies is made a notifiable disease in humans "/>
  </r>
  <r>
    <x v="1"/>
    <s v="LEG"/>
    <s v="Legal frameworks updated to include specifications on compulsory vaccination of dogs and international movement of animals. "/>
  </r>
  <r>
    <x v="3"/>
    <s v="LEG"/>
    <s v="Public declaration of national dog-transmitted rabies freedom"/>
  </r>
  <r>
    <x v="0"/>
    <s v="PCO"/>
    <s v="Vaccines for human rabies prophylaxis are available in available in some parts of the country"/>
  </r>
  <r>
    <x v="0"/>
    <s v="PCO"/>
    <s v="Dog rabies vaccines are available in at least one location in the country"/>
  </r>
  <r>
    <x v="1"/>
    <s v="PCO"/>
    <s v="WHO pre-qualified human rabies vaccines available and accessible in most parts of the country"/>
  </r>
  <r>
    <x v="1"/>
    <s v="PCO"/>
    <s v="Supply and access to WHO pre-qualified human rabies vaccines for PrEP for professionals at risk ensured throughout the pilot areas"/>
  </r>
  <r>
    <x v="1"/>
    <s v="PCO"/>
    <s v="Dog vaccination campaigns are regularly implemented in response to human cases and animal outbreaks"/>
  </r>
  <r>
    <x v="2"/>
    <s v="PCO"/>
    <s v="WHO pre-qualified Pre- and Post- Exposure Prophylaxis available and accessible to high risk and exposed individuals throughout the country"/>
  </r>
  <r>
    <x v="2"/>
    <s v="PCO"/>
    <s v="Identification of potential rabies free zones where canine variant cases is absent for at least a 2 year period"/>
  </r>
  <r>
    <x v="2"/>
    <s v="PCO"/>
    <s v="Mass dog vaccination campaigns (at least 70% of the total dog population) are conducted according to the national rabies strategy "/>
  </r>
  <r>
    <x v="2"/>
    <s v="PCO"/>
    <s v="Post-vaccination surveys in dogs to evaluate vaccination coverage"/>
  </r>
  <r>
    <x v="3"/>
    <s v="PCO"/>
    <s v="Dog vaccination campaigns are maintained in zones where dog rabies is still present or where otherwise justified (e.g. risk of introduction)"/>
  </r>
  <r>
    <x v="3"/>
    <s v="PCO"/>
    <s v="Freedom from dog-transmitted rabies in the entire country verified by the absence of canine variant cases for at least a 2 year period"/>
  </r>
  <r>
    <x v="3"/>
    <s v="PCO"/>
    <s v="Emergency response/contingency plan to any case of animal rabies involving a canine variant developed in preparation of the post elimination phase"/>
  </r>
  <r>
    <x v="4"/>
    <s v="PCO"/>
    <s v="Modified protocols for PEP administration for rabies free areas implemented"/>
  </r>
  <r>
    <x v="4"/>
    <s v="PCO"/>
    <s v="Based on risk assessment, dog vaccination campaigns are maintained where justified"/>
  </r>
  <r>
    <x v="4"/>
    <s v="PCO"/>
    <s v="Capacity for outbreak and re-introduction response maintain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E2:F9" firstHeaderRow="1" firstDataRow="1" firstDataCol="1"/>
  <pivotFields count="3">
    <pivotField axis="axisRow" showAll="0">
      <items count="7">
        <item x="5"/>
        <item x="0"/>
        <item x="1"/>
        <item x="2"/>
        <item x="3"/>
        <item x="4"/>
        <item t="default"/>
      </items>
    </pivotField>
    <pivotField showAll="0"/>
    <pivotField dataField="1" showAll="0"/>
  </pivotFields>
  <rowFields count="1">
    <field x="0"/>
  </rowFields>
  <rowItems count="7">
    <i>
      <x/>
    </i>
    <i>
      <x v="1"/>
    </i>
    <i>
      <x v="2"/>
    </i>
    <i>
      <x v="3"/>
    </i>
    <i>
      <x v="4"/>
    </i>
    <i>
      <x v="5"/>
    </i>
    <i t="grand">
      <x/>
    </i>
  </rowItems>
  <colItems count="1">
    <i/>
  </colItems>
  <dataFields count="1">
    <dataField name="Count of KEY ACTIVITI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hyperlink" Target="http://caninerabiesblueprint.org/Roles-and-Responsibilities?lang=en" TargetMode="External"/><Relationship Id="rId13" Type="http://schemas.openxmlformats.org/officeDocument/2006/relationships/hyperlink" Target="http://caninerabiesblueprint.org/Roles-and-Responsibilities?lang=en" TargetMode="External"/><Relationship Id="rId3" Type="http://schemas.openxmlformats.org/officeDocument/2006/relationships/hyperlink" Target="http://caninerabiesblueprint.org/Roles-and-Responsibilities?lang=en" TargetMode="External"/><Relationship Id="rId7" Type="http://schemas.openxmlformats.org/officeDocument/2006/relationships/hyperlink" Target="http://caninerabiesblueprint.org/1-8-What-measures-are-available?lang=en" TargetMode="External"/><Relationship Id="rId12" Type="http://schemas.openxmlformats.org/officeDocument/2006/relationships/hyperlink" Target="http://caninerabiesblueprint.org/3-3-Costs-and-Funding?lang=en" TargetMode="External"/><Relationship Id="rId17" Type="http://schemas.openxmlformats.org/officeDocument/2006/relationships/hyperlink" Target="http://rabiessurveillanceblueprint.org/-Reporting-dissemination-and-" TargetMode="External"/><Relationship Id="rId2" Type="http://schemas.openxmlformats.org/officeDocument/2006/relationships/hyperlink" Target="http://www.fao.org/3/a-i2415e.pdf" TargetMode="External"/><Relationship Id="rId16" Type="http://schemas.openxmlformats.org/officeDocument/2006/relationships/hyperlink" Target="http://caninerabiesblueprint.org/OIE-Terrestrial-Animal-Health-Code" TargetMode="External"/><Relationship Id="rId1" Type="http://schemas.openxmlformats.org/officeDocument/2006/relationships/hyperlink" Target="http://caninerabiesblueprint.org/Roles-and-Responsibilities?lang=en" TargetMode="External"/><Relationship Id="rId6" Type="http://schemas.openxmlformats.org/officeDocument/2006/relationships/hyperlink" Target="http://caninerabiesblueprint.org/5-1-What-do-we-need-to-know-before?lang=en" TargetMode="External"/><Relationship Id="rId11" Type="http://schemas.openxmlformats.org/officeDocument/2006/relationships/hyperlink" Target="http://caninerabiesblueprint.org/The-components-of-a-successful?lang=en" TargetMode="External"/><Relationship Id="rId5" Type="http://schemas.openxmlformats.org/officeDocument/2006/relationships/hyperlink" Target="http://www.fao.org/3/a-i2415e.pdf" TargetMode="External"/><Relationship Id="rId15" Type="http://schemas.openxmlformats.org/officeDocument/2006/relationships/hyperlink" Target="http://caninerabiesblueprint.org/5-7-1-How-do-we-ensure?lang=en" TargetMode="External"/><Relationship Id="rId10" Type="http://schemas.openxmlformats.org/officeDocument/2006/relationships/hyperlink" Target="http://caninerabiesblueprint.org/Roles-and-Responsibilities?lang=en" TargetMode="External"/><Relationship Id="rId4" Type="http://schemas.openxmlformats.org/officeDocument/2006/relationships/hyperlink" Target="http://caninerabiesblueprint.org/Roles-and-Responsibilities?lang=en" TargetMode="External"/><Relationship Id="rId9" Type="http://schemas.openxmlformats.org/officeDocument/2006/relationships/hyperlink" Target="http://caninerabiesblueprint.org/3-3-Costs-and-Funding?lang=en" TargetMode="External"/><Relationship Id="rId14" Type="http://schemas.openxmlformats.org/officeDocument/2006/relationships/hyperlink" Target="http://caninerabiesblueprint.org/5-6-Evaluation?lang=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caninerabiesblueprint.org/OIE-Terrestrial-Animal-Health-Code" TargetMode="External"/><Relationship Id="rId13" Type="http://schemas.openxmlformats.org/officeDocument/2006/relationships/hyperlink" Target="http://caninerabiesblueprint.org/3-2-9-How-do-I-make-rabies-a?lang=en" TargetMode="External"/><Relationship Id="rId18" Type="http://schemas.openxmlformats.org/officeDocument/2006/relationships/hyperlink" Target="http://caninerabiesblueprint.org/General-guide-on-how-to-construct?lang=en" TargetMode="External"/><Relationship Id="rId3" Type="http://schemas.openxmlformats.org/officeDocument/2006/relationships/hyperlink" Target="http://caninerabiesblueprint.org/3-2-Legislation?lang=en" TargetMode="External"/><Relationship Id="rId7" Type="http://schemas.openxmlformats.org/officeDocument/2006/relationships/hyperlink" Target="http://caninerabiesblueprint.org/3-2-3-Why-does-rabies-need-to-be-a?lang=en" TargetMode="External"/><Relationship Id="rId12" Type="http://schemas.openxmlformats.org/officeDocument/2006/relationships/hyperlink" Target="http://caninerabiesblueprint.org/3-2-9-How-do-I-make-rabies-a?lang=en" TargetMode="External"/><Relationship Id="rId17" Type="http://schemas.openxmlformats.org/officeDocument/2006/relationships/hyperlink" Target="http://caninerabiesblueprint.org/3-2-9-How-do-I-make-rabies-a?lang=en" TargetMode="External"/><Relationship Id="rId2"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3-2-9-How-do-I-make-rabies-a?lang=en" TargetMode="External"/><Relationship Id="rId20" Type="http://schemas.openxmlformats.org/officeDocument/2006/relationships/hyperlink" Target="http://rabiessurveillanceblueprint.org/WHO-Collaborating-Centres-for" TargetMode="External"/><Relationship Id="rId1" Type="http://schemas.openxmlformats.org/officeDocument/2006/relationships/hyperlink" Target="http://caninerabiesblueprint.org/OIE-Terrestrial-Animal-Health-Code" TargetMode="External"/><Relationship Id="rId6" Type="http://schemas.openxmlformats.org/officeDocument/2006/relationships/hyperlink" Target="http://caninerabiesblueprint.org/3-2-3-Why-does-rabies-need-to-be-a?lang=en" TargetMode="External"/><Relationship Id="rId11" Type="http://schemas.openxmlformats.org/officeDocument/2006/relationships/hyperlink" Target="http://caninerabiesblueprint.org/WHO-expert-consultation-on-rabies" TargetMode="External"/><Relationship Id="rId5" Type="http://schemas.openxmlformats.org/officeDocument/2006/relationships/hyperlink" Target="http://caninerabiesblueprint.org/3-2-Legislation?lang=en" TargetMode="External"/><Relationship Id="rId15" Type="http://schemas.openxmlformats.org/officeDocument/2006/relationships/hyperlink" Target="http://caninerabiesblueprint.org/WHO-expert-consultation-on-rabies" TargetMode="External"/><Relationship Id="rId10" Type="http://schemas.openxmlformats.org/officeDocument/2006/relationships/hyperlink" Target="http://caninerabiesblueprint.org/OIE-Terrestrial-Animal-Health-Code" TargetMode="External"/><Relationship Id="rId19" Type="http://schemas.openxmlformats.org/officeDocument/2006/relationships/hyperlink" Target="http://caninerabiesblueprint.org/3-2-11-What-laws-and-by-laws-may?lang=en" TargetMode="External"/><Relationship Id="rId4" Type="http://schemas.openxmlformats.org/officeDocument/2006/relationships/hyperlink" Target="http://caninerabiesblueprint.org/3-2-Legislation?lang=en" TargetMode="External"/><Relationship Id="rId9" Type="http://schemas.openxmlformats.org/officeDocument/2006/relationships/hyperlink" Target="http://caninerabiesblueprint.org/WHO-expert-consultation-on-rabies" TargetMode="External"/><Relationship Id="rId14" Type="http://schemas.openxmlformats.org/officeDocument/2006/relationships/hyperlink" Target="http://caninerabiesblueprint.org/OIE-Terrestrial-Animal-Health-Code" TargetMode="Externa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education.rabiesalliance.org/login/index.php" TargetMode="External"/><Relationship Id="rId13" Type="http://schemas.openxmlformats.org/officeDocument/2006/relationships/printerSettings" Target="../printerSettings/printerSettings5.bin"/><Relationship Id="rId3" Type="http://schemas.openxmlformats.org/officeDocument/2006/relationships/hyperlink" Target="http://caninerabiesblueprint.org/5-3-Who-do-we-need-to-train-and-in?lang=en" TargetMode="External"/><Relationship Id="rId7" Type="http://schemas.openxmlformats.org/officeDocument/2006/relationships/hyperlink" Target="http://caninerabiesblueprint.org/5-5-What-are-we-going-to-do-human?lang=en" TargetMode="External"/><Relationship Id="rId12" Type="http://schemas.openxmlformats.org/officeDocument/2006/relationships/hyperlink" Target="http://www.unicef.org/cbsc/files/Advocacy_Toolkit.pdf"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1355" TargetMode="External"/><Relationship Id="rId6" Type="http://schemas.openxmlformats.org/officeDocument/2006/relationships/hyperlink" Target="https://rabiesalliance.org/world-rabies-day/" TargetMode="External"/><Relationship Id="rId11" Type="http://schemas.openxmlformats.org/officeDocument/2006/relationships/hyperlink" Target="http://caninerabiesblueprint.org/4-2-3-Identifying-and" TargetMode="External"/><Relationship Id="rId5" Type="http://schemas.openxmlformats.org/officeDocument/2006/relationships/hyperlink" Target="http://caninerabiesblueprint.org/5-4-7-How-do-we-make-sure-that-dog?lang=en" TargetMode="External"/><Relationship Id="rId10" Type="http://schemas.openxmlformats.org/officeDocument/2006/relationships/hyperlink" Target="http://caninerabiesblueprint.org/Communications-plan?lang=en" TargetMode="External"/><Relationship Id="rId4" Type="http://schemas.openxmlformats.org/officeDocument/2006/relationships/hyperlink" Target="https://education.rabiesalliance.org/login/index.php" TargetMode="External"/><Relationship Id="rId9" Type="http://schemas.openxmlformats.org/officeDocument/2006/relationships/hyperlink" Target="http://caninerabiesblueprint.org/5-3-Who-do-we-need-to-train-and-in?lang=e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cam-coalition.org/downloads/ICAM_Are_we_making_a_difference_Updated_Nov2015.pdf" TargetMode="External"/><Relationship Id="rId3" Type="http://schemas.openxmlformats.org/officeDocument/2006/relationships/hyperlink" Target="http://caninerabiesblueprint.org/5-4-16-What-dog-population?lang=en" TargetMode="External"/><Relationship Id="rId7" Type="http://schemas.openxmlformats.org/officeDocument/2006/relationships/hyperlink" Target="https://education.rabiesalliance.org/login/index.php"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lang=en" TargetMode="External"/><Relationship Id="rId6" Type="http://schemas.openxmlformats.org/officeDocument/2006/relationships/hyperlink" Target="http://caninerabiesblueprint.org/Guidelines-for-dog-population?lang=en" TargetMode="External"/><Relationship Id="rId5" Type="http://schemas.openxmlformats.org/officeDocument/2006/relationships/hyperlink" Target="http://caninerabiesblueprint.org/5-4-16-What-dog-population" TargetMode="External"/><Relationship Id="rId4" Type="http://schemas.openxmlformats.org/officeDocument/2006/relationships/hyperlink" Target="http://caninerabiesblueprint.org/Guidelines-for-dog-population?lang=e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who.int/immunization/policy/position_papers/rabies/en/" TargetMode="External"/><Relationship Id="rId13" Type="http://schemas.openxmlformats.org/officeDocument/2006/relationships/hyperlink" Target="http://www.fao.org/3/a-i2415e.pdf" TargetMode="External"/><Relationship Id="rId18" Type="http://schemas.openxmlformats.org/officeDocument/2006/relationships/hyperlink" Target="http://www.fao.org/3/a-i2415e.pdf" TargetMode="External"/><Relationship Id="rId26" Type="http://schemas.openxmlformats.org/officeDocument/2006/relationships/hyperlink" Target="http://caninerabiesblueprint.org/5-4-What-are-we-going-to-do-dog?lang=en" TargetMode="External"/><Relationship Id="rId3" Type="http://schemas.openxmlformats.org/officeDocument/2006/relationships/hyperlink" Target="http://caninerabiesblueprint.org/5-5-3-What-do-we-need-to-know?lang=en" TargetMode="External"/><Relationship Id="rId21" Type="http://schemas.openxmlformats.org/officeDocument/2006/relationships/hyperlink" Target="http://caninerabiesblueprint.org/5-4-13-How-can-the-level-of?lang=en" TargetMode="External"/><Relationship Id="rId7" Type="http://schemas.openxmlformats.org/officeDocument/2006/relationships/hyperlink" Target="http://caninerabiesblueprint.org/WHO-expert-consultation-on-rabies" TargetMode="External"/><Relationship Id="rId12" Type="http://schemas.openxmlformats.org/officeDocument/2006/relationships/hyperlink" Target="http://caninerabiesblueprint.org/WHO-expert-consultation-on-rabies" TargetMode="External"/><Relationship Id="rId17" Type="http://schemas.openxmlformats.org/officeDocument/2006/relationships/hyperlink" Target="http://caninerabiesblueprint.org/WHO-International-Health" TargetMode="External"/><Relationship Id="rId25" Type="http://schemas.openxmlformats.org/officeDocument/2006/relationships/hyperlink" Target="http://www.fao.org/3/a-i2415e.pdf" TargetMode="External"/><Relationship Id="rId33" Type="http://schemas.openxmlformats.org/officeDocument/2006/relationships/printerSettings" Target="../printerSettings/printerSettings6.bin"/><Relationship Id="rId2" Type="http://schemas.openxmlformats.org/officeDocument/2006/relationships/hyperlink" Target="http://caninerabiesblueprint.org/3-1-Infrastructure?lang=en" TargetMode="External"/><Relationship Id="rId16" Type="http://schemas.openxmlformats.org/officeDocument/2006/relationships/hyperlink" Target="http://caninerabiesblueprint.org/WHO-prequalified-vaccines-list" TargetMode="External"/><Relationship Id="rId20" Type="http://schemas.openxmlformats.org/officeDocument/2006/relationships/hyperlink" Target="http://caninerabiesblueprint.org/5-4-17-Our-programme-has-been" TargetMode="External"/><Relationship Id="rId29" Type="http://schemas.openxmlformats.org/officeDocument/2006/relationships/hyperlink" Target="http://caninerabiesblueprint.org/WHO-expert-consultation-on-rabies" TargetMode="External"/><Relationship Id="rId1" Type="http://schemas.openxmlformats.org/officeDocument/2006/relationships/hyperlink" Target="http://caninerabiesblueprint.org/5-4-What-are-we-going-to-do-dog?lang=en" TargetMode="External"/><Relationship Id="rId6" Type="http://schemas.openxmlformats.org/officeDocument/2006/relationships/hyperlink" Target="http://caninerabiesblueprint.org/Operational-activities?lang=en" TargetMode="External"/><Relationship Id="rId11" Type="http://schemas.openxmlformats.org/officeDocument/2006/relationships/hyperlink" Target="http://caninerabiesblueprint.org/5-4-What-are-we-going-to-do-dog?lang=en" TargetMode="External"/><Relationship Id="rId24" Type="http://schemas.openxmlformats.org/officeDocument/2006/relationships/hyperlink" Target="http://caninerabiesblueprint.org/5-4-17-Our-programme-has-been?lang=en" TargetMode="External"/><Relationship Id="rId32" Type="http://schemas.openxmlformats.org/officeDocument/2006/relationships/hyperlink" Target="http://caninerabiesblueprint.org/Zoonotic-diseases-a-guide-to" TargetMode="External"/><Relationship Id="rId5" Type="http://schemas.openxmlformats.org/officeDocument/2006/relationships/hyperlink" Target="http://caninerabiesblueprint.org/3-1-Infrastructure?lang=en" TargetMode="External"/><Relationship Id="rId15" Type="http://schemas.openxmlformats.org/officeDocument/2006/relationships/hyperlink" Target="http://caninerabiesblueprint.org/WHO-expert-consultation-on-rabies" TargetMode="External"/><Relationship Id="rId23" Type="http://schemas.openxmlformats.org/officeDocument/2006/relationships/hyperlink" Target="http://caninerabiesblueprint.org/5-4-17-Our-programme-has-been" TargetMode="External"/><Relationship Id="rId28" Type="http://schemas.openxmlformats.org/officeDocument/2006/relationships/hyperlink" Target="http://caninerabiesblueprint.org/Guidelines-on-human-prophylaxis" TargetMode="External"/><Relationship Id="rId10" Type="http://schemas.openxmlformats.org/officeDocument/2006/relationships/hyperlink" Target="http://caninerabiesblueprint.org/OIE-Manual-of-Diagnostic-Tests-and" TargetMode="External"/><Relationship Id="rId19" Type="http://schemas.openxmlformats.org/officeDocument/2006/relationships/hyperlink" Target="http://caninerabiesblueprint.org/Guidelines-for-the-design-and,178?lang=en" TargetMode="External"/><Relationship Id="rId31" Type="http://schemas.openxmlformats.org/officeDocument/2006/relationships/hyperlink" Target="http://www.fao.org/3/a-i2415e.pdf" TargetMode="External"/><Relationship Id="rId4" Type="http://schemas.openxmlformats.org/officeDocument/2006/relationships/hyperlink" Target="http://caninerabiesblueprint.org/Rabies-blueprint-human-vaccination?lang=en" TargetMode="External"/><Relationship Id="rId9" Type="http://schemas.openxmlformats.org/officeDocument/2006/relationships/hyperlink" Target="http://caninerabiesblueprint.org/WHO-prequalified-vaccines-list" TargetMode="External"/><Relationship Id="rId14" Type="http://schemas.openxmlformats.org/officeDocument/2006/relationships/hyperlink" Target="http://caninerabiesblueprint.org/Guidelines-for-the-design-and,178?lang=en" TargetMode="External"/><Relationship Id="rId22" Type="http://schemas.openxmlformats.org/officeDocument/2006/relationships/hyperlink" Target="http://caninerabiesblueprint.org/5-6-Evaluation?lang=en" TargetMode="External"/><Relationship Id="rId27" Type="http://schemas.openxmlformats.org/officeDocument/2006/relationships/hyperlink" Target="http://caninerabiesblueprint.org/5-4-17-Our-programme-has-been?lang=en" TargetMode="External"/><Relationship Id="rId30" Type="http://schemas.openxmlformats.org/officeDocument/2006/relationships/hyperlink" Target="http://caninerabiesblueprint.org/5-4-20-What-do-we-need-to-do-i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fao.org/3/a-i2415e.pdf" TargetMode="External"/><Relationship Id="rId13" Type="http://schemas.openxmlformats.org/officeDocument/2006/relationships/hyperlink" Target="http://caninerabiesblueprint.org/3-1-3-What-personnel-and?lang=en" TargetMode="External"/><Relationship Id="rId18" Type="http://schemas.openxmlformats.org/officeDocument/2006/relationships/hyperlink" Target="http://caninerabiesblueprint.org/OIE-Terrestrial-Animal-Health-Code" TargetMode="External"/><Relationship Id="rId26" Type="http://schemas.openxmlformats.org/officeDocument/2006/relationships/hyperlink" Target="http://caninerabiesblueprint.org/Public-health-and-economic-burden?lang=en" TargetMode="External"/><Relationship Id="rId39" Type="http://schemas.openxmlformats.org/officeDocument/2006/relationships/hyperlink" Target="http://rabiessurveillanceblueprint.org/-2-3-Animal-rabies-surveillance-" TargetMode="External"/><Relationship Id="rId3" Type="http://schemas.openxmlformats.org/officeDocument/2006/relationships/hyperlink" Target="http://www.fao.org/3/a-i2415e.pdf" TargetMode="External"/><Relationship Id="rId21" Type="http://schemas.openxmlformats.org/officeDocument/2006/relationships/hyperlink" Target="http://caninerabiesblueprint.org/WHO-International-Health" TargetMode="External"/><Relationship Id="rId34" Type="http://schemas.openxmlformats.org/officeDocument/2006/relationships/hyperlink" Target="http://rabiessurveillanceblueprint.org/-Reporting-dissemination-and-" TargetMode="External"/><Relationship Id="rId7" Type="http://schemas.openxmlformats.org/officeDocument/2006/relationships/hyperlink" Target="http://caninerabiesblueprint.org/3-1-3-What-personnel-and?lang=en" TargetMode="External"/><Relationship Id="rId12" Type="http://schemas.openxmlformats.org/officeDocument/2006/relationships/hyperlink" Target="http://www.fao.org/3/a-i2415e.pdf" TargetMode="External"/><Relationship Id="rId17" Type="http://schemas.openxmlformats.org/officeDocument/2006/relationships/hyperlink" Target="http://caninerabiesblueprint.org/5-1-1-The-epidemiology-of-rabies?lang=en" TargetMode="External"/><Relationship Id="rId25" Type="http://schemas.openxmlformats.org/officeDocument/2006/relationships/hyperlink" Target="http://rabiessurveillanceblueprint.org/-2-2-Human-rabies-surveillance-" TargetMode="External"/><Relationship Id="rId33" Type="http://schemas.openxmlformats.org/officeDocument/2006/relationships/hyperlink" Target="http://rabiessurveillanceblueprint.org/-Reporting-dissemination-and-" TargetMode="External"/><Relationship Id="rId38" Type="http://schemas.openxmlformats.org/officeDocument/2006/relationships/hyperlink" Target="http://rabiessurveillanceblueprint.org/-2-2-Human-rabies-surveillance-" TargetMode="External"/><Relationship Id="rId2" Type="http://schemas.openxmlformats.org/officeDocument/2006/relationships/hyperlink" Target="http://caninerabiesblueprint.org/3-1-3-What-personnel-and?lang=en" TargetMode="External"/><Relationship Id="rId16" Type="http://schemas.openxmlformats.org/officeDocument/2006/relationships/hyperlink" Target="http://caninerabiesblueprint.org/5-1-1-The-epidemiology-of-rabies?lang=en" TargetMode="External"/><Relationship Id="rId20" Type="http://schemas.openxmlformats.org/officeDocument/2006/relationships/hyperlink" Target="http://caninerabiesblueprint.org/5-1-1-The-epidemiology-of-rabies?lang=en" TargetMode="External"/><Relationship Id="rId29" Type="http://schemas.openxmlformats.org/officeDocument/2006/relationships/hyperlink" Target="http://caninerabiesblueprint.org/A-study-that-quantified-the?lang=en" TargetMode="External"/><Relationship Id="rId41" Type="http://schemas.openxmlformats.org/officeDocument/2006/relationships/hyperlink" Target="http://caninerabiesblueprint.org/5-4-1-What-techniques-are?lang=en" TargetMode="External"/><Relationship Id="rId1" Type="http://schemas.openxmlformats.org/officeDocument/2006/relationships/hyperlink" Target="http://caninerabiesblueprint.org/3-1-3-What-personnel-and?lang=en" TargetMode="External"/><Relationship Id="rId6" Type="http://schemas.openxmlformats.org/officeDocument/2006/relationships/hyperlink" Target="http://caninerabiesblueprint.org/Zoonotic-diseases-a-guide-to" TargetMode="External"/><Relationship Id="rId11" Type="http://schemas.openxmlformats.org/officeDocument/2006/relationships/hyperlink" Target="http://caninerabiesblueprint.org/3-1-3-What-personnel-and?lang=en" TargetMode="External"/><Relationship Id="rId24" Type="http://schemas.openxmlformats.org/officeDocument/2006/relationships/hyperlink" Target="http://rabiessurveillanceblueprint.org/-2-3-Animal-rabies-surveillance-" TargetMode="External"/><Relationship Id="rId32" Type="http://schemas.openxmlformats.org/officeDocument/2006/relationships/hyperlink" Target="http://caninerabiesblueprint.org/OIE-Terrestrial-Animal-Health-Code" TargetMode="External"/><Relationship Id="rId37" Type="http://schemas.openxmlformats.org/officeDocument/2006/relationships/hyperlink" Target="http://rabiessurveillanceblueprint.org/6-7-What-international-rabies?lang=en" TargetMode="External"/><Relationship Id="rId40" Type="http://schemas.openxmlformats.org/officeDocument/2006/relationships/hyperlink" Target="http://caninerabiesblueprint.org/WHO-International-Health" TargetMode="External"/><Relationship Id="rId5" Type="http://schemas.openxmlformats.org/officeDocument/2006/relationships/hyperlink" Target="http://caninerabiesblueprint.org/Zoonotic-diseases-a-guide-to" TargetMode="External"/><Relationship Id="rId15" Type="http://schemas.openxmlformats.org/officeDocument/2006/relationships/hyperlink" Target="http://caninerabiesblueprint.org/5-3-1-Rabies-surveillance?lang=en" TargetMode="External"/><Relationship Id="rId23" Type="http://schemas.openxmlformats.org/officeDocument/2006/relationships/hyperlink" Target="http://caninerabiesblueprint.org/Roles-and-Responsibilities?lang=en" TargetMode="External"/><Relationship Id="rId28" Type="http://schemas.openxmlformats.org/officeDocument/2006/relationships/hyperlink" Target="http://rabiessurveillanceblueprint.org/-2-2-Human-rabies-surveillance-" TargetMode="External"/><Relationship Id="rId36" Type="http://schemas.openxmlformats.org/officeDocument/2006/relationships/hyperlink" Target="http://caninerabiesblueprint.org/Zoonotic-diseases-a-guide-to" TargetMode="External"/><Relationship Id="rId10" Type="http://schemas.openxmlformats.org/officeDocument/2006/relationships/hyperlink" Target="http://www.fao.org/3/a-i2415e.pdf" TargetMode="External"/><Relationship Id="rId19" Type="http://schemas.openxmlformats.org/officeDocument/2006/relationships/hyperlink" Target="http://caninerabiesblueprint.org/WHO-International-Health" TargetMode="External"/><Relationship Id="rId31" Type="http://schemas.openxmlformats.org/officeDocument/2006/relationships/hyperlink" Target="http://caninerabiesblueprint.org/WHO-International-Health" TargetMode="External"/><Relationship Id="rId4" Type="http://schemas.openxmlformats.org/officeDocument/2006/relationships/hyperlink" Target="http://www.fao.org/3/a-i2415e.pdf" TargetMode="External"/><Relationship Id="rId9" Type="http://schemas.openxmlformats.org/officeDocument/2006/relationships/hyperlink" Target="http://caninerabiesblueprint.org/3-1-3-What-personnel-and?lang=en" TargetMode="External"/><Relationship Id="rId14" Type="http://schemas.openxmlformats.org/officeDocument/2006/relationships/hyperlink" Target="http://www.fao.org/3/a-i2415e.pdf" TargetMode="External"/><Relationship Id="rId22" Type="http://schemas.openxmlformats.org/officeDocument/2006/relationships/hyperlink" Target="http://caninerabiesblueprint.org/OIE-Terrestrial-Animal-Health-Code" TargetMode="External"/><Relationship Id="rId27" Type="http://schemas.openxmlformats.org/officeDocument/2006/relationships/hyperlink" Target="http://caninerabiesblueprint.org/A-study-that-quantified-the?lang=en" TargetMode="External"/><Relationship Id="rId30" Type="http://schemas.openxmlformats.org/officeDocument/2006/relationships/hyperlink" Target="http://caninerabiesblueprint.org/A-study-comparing-the-cost?lang=en" TargetMode="External"/><Relationship Id="rId35" Type="http://schemas.openxmlformats.org/officeDocument/2006/relationships/hyperlink" Target="http://caninerabiesblueprint.org/Zoonotic-diseases-a-guide-to"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caninerabiesblueprint.org/OIE-Manual-of-Diagnostic-Tests-and" TargetMode="External"/><Relationship Id="rId13" Type="http://schemas.openxmlformats.org/officeDocument/2006/relationships/hyperlink" Target="http://caninerabiesblueprint.org/3-1-8-What-are-the-minimum?lang=en" TargetMode="External"/><Relationship Id="rId18" Type="http://schemas.openxmlformats.org/officeDocument/2006/relationships/hyperlink" Target="http://caninerabiesblueprint.org/3-1-8-What-are-the-minimum?lang=en" TargetMode="External"/><Relationship Id="rId26" Type="http://schemas.openxmlformats.org/officeDocument/2006/relationships/hyperlink" Target="http://rabiessurveillanceblueprint.org/-Laboratory-rabies-diagnosis-" TargetMode="External"/><Relationship Id="rId3" Type="http://schemas.openxmlformats.org/officeDocument/2006/relationships/hyperlink" Target="http://apps.who.int/whocc/List.aspx?cc_subject=Rabies+&amp;" TargetMode="External"/><Relationship Id="rId21" Type="http://schemas.openxmlformats.org/officeDocument/2006/relationships/hyperlink" Target="http://caninerabiesblueprint.org/WHO-expert-consultation-on-rabies" TargetMode="External"/><Relationship Id="rId7" Type="http://schemas.openxmlformats.org/officeDocument/2006/relationships/hyperlink" Target="http://caninerabiesblueprint.org/Simple-techniques-for-brain-sample?lang=en" TargetMode="External"/><Relationship Id="rId12" Type="http://schemas.openxmlformats.org/officeDocument/2006/relationships/hyperlink" Target="http://caninerabiesblueprint.org/Laboratory-biorisk-management" TargetMode="External"/><Relationship Id="rId17" Type="http://schemas.openxmlformats.org/officeDocument/2006/relationships/hyperlink" Target="http://caninerabiesblueprint.org/5-3-1-Rabies-surveillance?lang=en" TargetMode="External"/><Relationship Id="rId25" Type="http://schemas.openxmlformats.org/officeDocument/2006/relationships/hyperlink" Target="http://rabiessurveillanceblueprint.org/3-6-What-samples-do-we-need-to" TargetMode="External"/><Relationship Id="rId2" Type="http://schemas.openxmlformats.org/officeDocument/2006/relationships/hyperlink" Target="http://www.oie.int/en/our-scientific-expertise/reference-laboratories/list-of-laboratories/" TargetMode="External"/><Relationship Id="rId16" Type="http://schemas.openxmlformats.org/officeDocument/2006/relationships/hyperlink" Target="http://caninerabiesblueprint.org/Laboratory-biorisk-management" TargetMode="External"/><Relationship Id="rId20" Type="http://schemas.openxmlformats.org/officeDocument/2006/relationships/hyperlink" Target="http://apps.who.int/whocc/Search.aspx" TargetMode="External"/><Relationship Id="rId1" Type="http://schemas.openxmlformats.org/officeDocument/2006/relationships/hyperlink" Target="http://caninerabiesblueprint.org/3-1-7-Which-laboratories-are?lang=en" TargetMode="External"/><Relationship Id="rId6" Type="http://schemas.openxmlformats.org/officeDocument/2006/relationships/hyperlink" Target="http://caninerabiesblueprint.org/Simple-techniques-for-brain-sample?lang=en" TargetMode="External"/><Relationship Id="rId11" Type="http://schemas.openxmlformats.org/officeDocument/2006/relationships/hyperlink" Target="http://caninerabiesblueprint.org/OIE-Manual-of-Diagnostic-Tests-and" TargetMode="External"/><Relationship Id="rId24" Type="http://schemas.openxmlformats.org/officeDocument/2006/relationships/hyperlink" Target="http://caninerabiesblueprint.org/OIE-Terrestrial-Animal-Health-Code" TargetMode="External"/><Relationship Id="rId5" Type="http://schemas.openxmlformats.org/officeDocument/2006/relationships/hyperlink" Target="http://www.izsvenezie.com/reference-laboratories/rabies/" TargetMode="External"/><Relationship Id="rId15" Type="http://schemas.openxmlformats.org/officeDocument/2006/relationships/hyperlink" Target="http://caninerabiesblueprint.org/OIE-Manual-of-Diagnostic-Tests-and" TargetMode="External"/><Relationship Id="rId23" Type="http://schemas.openxmlformats.org/officeDocument/2006/relationships/hyperlink" Target="http://caninerabiesblueprint.org/OIE-Terrestrial-Animal-Health-Code" TargetMode="External"/><Relationship Id="rId28" Type="http://schemas.openxmlformats.org/officeDocument/2006/relationships/hyperlink" Target="http://rabiessurveillanceblueprint.org/-Laboratory-rabies-diagnosis-" TargetMode="External"/><Relationship Id="rId10" Type="http://schemas.openxmlformats.org/officeDocument/2006/relationships/hyperlink" Target="http://caninerabiesblueprint.org/3-1-8-What-are-the-minimum?lang=en" TargetMode="External"/><Relationship Id="rId19" Type="http://schemas.openxmlformats.org/officeDocument/2006/relationships/hyperlink" Target="http://www.oie.int/en/our-scientific-expertise/reference-laboratories/list-of-laboratories/" TargetMode="External"/><Relationship Id="rId4" Type="http://schemas.openxmlformats.org/officeDocument/2006/relationships/hyperlink" Target="http://caninerabiesblueprint.org/WHO-expert-consultation-on-rabies" TargetMode="External"/><Relationship Id="rId9" Type="http://schemas.openxmlformats.org/officeDocument/2006/relationships/hyperlink" Target="http://caninerabiesblueprint.org/WHO-Guidance-on-Transport-of" TargetMode="External"/><Relationship Id="rId14" Type="http://schemas.openxmlformats.org/officeDocument/2006/relationships/hyperlink" Target="http://caninerabiesblueprint.org/Laboratory-biorisk-management" TargetMode="External"/><Relationship Id="rId22" Type="http://schemas.openxmlformats.org/officeDocument/2006/relationships/hyperlink" Target="http://www.izsvenezie.com/reference-laboratories/rabies/" TargetMode="External"/><Relationship Id="rId27" Type="http://schemas.openxmlformats.org/officeDocument/2006/relationships/hyperlink" Target="http://rabiessurveillanceblueprint.org/6-7-What-international-rabies?lang=en" TargetMode="External"/></Relationships>
</file>

<file path=xl/worksheets/sheet1.xml><?xml version="1.0" encoding="utf-8"?>
<worksheet xmlns="http://schemas.openxmlformats.org/spreadsheetml/2006/main" xmlns:r="http://schemas.openxmlformats.org/officeDocument/2006/relationships">
  <sheetPr codeName="Sheet1"/>
  <dimension ref="A1:W60"/>
  <sheetViews>
    <sheetView showGridLines="0" topLeftCell="G32" zoomScale="120" zoomScaleNormal="120" workbookViewId="0">
      <selection activeCell="D24" sqref="D24"/>
    </sheetView>
  </sheetViews>
  <sheetFormatPr defaultColWidth="8.7109375" defaultRowHeight="15"/>
  <cols>
    <col min="1" max="1" width="13.7109375" customWidth="1"/>
    <col min="9" max="9" width="13.85546875" customWidth="1"/>
    <col min="12" max="12" width="8.7109375" customWidth="1"/>
  </cols>
  <sheetData>
    <row r="1" spans="1:23" ht="18.75">
      <c r="A1" s="35"/>
    </row>
    <row r="2" spans="1:23">
      <c r="A2" s="8"/>
    </row>
    <row r="3" spans="1:23" ht="45.75" customHeight="1"/>
    <row r="4" spans="1:23">
      <c r="U4" s="162"/>
    </row>
    <row r="5" spans="1:23" ht="52.5" customHeight="1">
      <c r="B5" s="317" t="s">
        <v>463</v>
      </c>
      <c r="C5" s="317"/>
      <c r="D5" s="317"/>
      <c r="E5" s="317"/>
      <c r="F5" s="317"/>
      <c r="G5" s="317"/>
      <c r="H5" s="317"/>
      <c r="I5" s="317"/>
    </row>
    <row r="7" spans="1:23">
      <c r="B7" s="182" t="s">
        <v>464</v>
      </c>
    </row>
    <row r="9" spans="1:23" ht="65.25" customHeight="1">
      <c r="B9" s="317" t="s">
        <v>586</v>
      </c>
      <c r="C9" s="317"/>
      <c r="D9" s="317"/>
      <c r="E9" s="317"/>
      <c r="F9" s="317"/>
      <c r="G9" s="317"/>
      <c r="H9" s="317"/>
      <c r="I9" s="317"/>
      <c r="J9" s="310"/>
      <c r="K9" s="310"/>
      <c r="L9" s="310"/>
    </row>
    <row r="11" spans="1:23" ht="39" customHeight="1">
      <c r="B11" s="317" t="s">
        <v>465</v>
      </c>
      <c r="C11" s="317"/>
      <c r="D11" s="317"/>
      <c r="E11" s="317"/>
      <c r="F11" s="317"/>
      <c r="G11" s="317"/>
      <c r="H11" s="317"/>
      <c r="I11" s="317"/>
    </row>
    <row r="12" spans="1:23">
      <c r="B12" s="183"/>
      <c r="C12" s="183"/>
      <c r="D12" s="183"/>
      <c r="E12" s="183"/>
      <c r="F12" s="183"/>
      <c r="G12" s="183"/>
      <c r="H12" s="183"/>
      <c r="I12" s="183"/>
    </row>
    <row r="13" spans="1:23" ht="41.25" customHeight="1">
      <c r="B13" s="317" t="s">
        <v>466</v>
      </c>
      <c r="C13" s="317"/>
      <c r="D13" s="317"/>
      <c r="E13" s="317"/>
      <c r="F13" s="317"/>
      <c r="G13" s="317"/>
      <c r="H13" s="317"/>
      <c r="I13" s="317"/>
    </row>
    <row r="15" spans="1:23" ht="28.5" customHeight="1">
      <c r="B15" s="317" t="s">
        <v>467</v>
      </c>
      <c r="C15" s="317"/>
      <c r="D15" s="317"/>
      <c r="E15" s="317"/>
      <c r="F15" s="317"/>
      <c r="G15" s="317"/>
      <c r="H15" s="317"/>
      <c r="I15" s="317"/>
    </row>
    <row r="16" spans="1:23" ht="39.75" customHeight="1">
      <c r="W16" s="271"/>
    </row>
    <row r="18" spans="1:22">
      <c r="B18" s="233"/>
    </row>
    <row r="20" spans="1:22">
      <c r="B20" s="88"/>
      <c r="C20" s="88"/>
      <c r="D20" s="88"/>
      <c r="E20" s="88"/>
      <c r="F20" s="88"/>
      <c r="G20" s="88"/>
      <c r="H20" s="88"/>
      <c r="I20" s="88"/>
      <c r="J20" s="88"/>
      <c r="K20" s="88"/>
      <c r="L20" s="88"/>
      <c r="M20" s="88"/>
      <c r="N20" s="88"/>
      <c r="O20" s="88"/>
      <c r="P20" s="88"/>
      <c r="Q20" s="88"/>
      <c r="R20" s="88"/>
      <c r="S20" s="88"/>
    </row>
    <row r="21" spans="1:22">
      <c r="B21" s="88"/>
      <c r="C21" s="88"/>
      <c r="D21" s="88"/>
      <c r="E21" s="88"/>
      <c r="F21" s="88"/>
      <c r="G21" s="88"/>
      <c r="H21" s="88"/>
      <c r="I21" s="88"/>
      <c r="J21" s="88"/>
      <c r="K21" s="88"/>
      <c r="L21" s="88"/>
      <c r="M21" s="88"/>
      <c r="N21" s="88"/>
      <c r="O21" s="88"/>
      <c r="P21" s="88"/>
      <c r="Q21" s="88"/>
      <c r="R21" s="88"/>
      <c r="S21" s="88"/>
    </row>
    <row r="22" spans="1:22">
      <c r="B22" s="88"/>
      <c r="C22" s="315" t="s">
        <v>462</v>
      </c>
      <c r="D22" s="315"/>
      <c r="E22" s="315"/>
      <c r="F22" s="315"/>
      <c r="G22" s="315"/>
      <c r="H22" s="315"/>
      <c r="I22" s="315"/>
      <c r="J22" s="184"/>
      <c r="K22" s="184"/>
      <c r="L22" s="184"/>
      <c r="M22" s="88"/>
      <c r="N22" s="88"/>
      <c r="O22" s="88"/>
      <c r="P22" s="88"/>
      <c r="Q22" s="88"/>
      <c r="R22" s="88"/>
      <c r="S22" s="88"/>
    </row>
    <row r="23" spans="1:22" ht="18.75" customHeight="1">
      <c r="B23" s="88"/>
      <c r="C23" s="184"/>
      <c r="D23" s="184"/>
      <c r="E23" s="184"/>
      <c r="F23" s="184"/>
      <c r="G23" s="184"/>
      <c r="H23" s="184"/>
      <c r="I23" s="184"/>
      <c r="J23" s="88"/>
      <c r="K23" s="88"/>
      <c r="L23" s="88"/>
      <c r="M23" s="88"/>
      <c r="N23" s="88"/>
      <c r="O23" s="88"/>
      <c r="P23" s="88"/>
      <c r="Q23" s="88"/>
      <c r="R23" s="88"/>
      <c r="S23" s="88"/>
    </row>
    <row r="24" spans="1:22" ht="27" customHeight="1">
      <c r="A24" s="310"/>
      <c r="B24" s="310"/>
      <c r="C24" s="310"/>
      <c r="D24" s="234"/>
      <c r="E24" s="235"/>
      <c r="F24" s="235"/>
      <c r="G24" s="235"/>
      <c r="H24" s="235"/>
      <c r="I24" s="235"/>
      <c r="J24" s="88"/>
      <c r="K24" s="88"/>
      <c r="L24" s="88"/>
      <c r="M24" s="88"/>
      <c r="N24" s="88"/>
      <c r="O24" s="88"/>
      <c r="P24" s="88"/>
      <c r="Q24" s="88"/>
      <c r="R24" s="88"/>
      <c r="S24" s="88"/>
    </row>
    <row r="25" spans="1:22">
      <c r="B25" s="88"/>
      <c r="C25" s="314"/>
      <c r="D25" s="314"/>
      <c r="E25" s="314"/>
      <c r="F25" s="314"/>
      <c r="G25" s="314"/>
      <c r="H25" s="314"/>
      <c r="I25" s="314"/>
      <c r="J25" s="88"/>
      <c r="K25" s="88"/>
      <c r="L25" s="314"/>
      <c r="M25" s="314"/>
      <c r="N25" s="314"/>
      <c r="O25" s="314"/>
      <c r="P25" s="314"/>
      <c r="Q25" s="314"/>
      <c r="R25" s="314"/>
      <c r="S25" s="88"/>
    </row>
    <row r="26" spans="1:22" ht="51.75" customHeight="1">
      <c r="B26" s="88"/>
      <c r="C26" s="314"/>
      <c r="D26" s="314"/>
      <c r="E26" s="314"/>
      <c r="F26" s="314"/>
      <c r="G26" s="314"/>
      <c r="H26" s="314"/>
      <c r="I26" s="314"/>
      <c r="J26" s="88"/>
      <c r="K26" s="88"/>
      <c r="L26" s="314"/>
      <c r="M26" s="314"/>
      <c r="N26" s="314"/>
      <c r="O26" s="314"/>
      <c r="P26" s="314"/>
      <c r="Q26" s="314"/>
      <c r="R26" s="314"/>
      <c r="S26" s="88"/>
    </row>
    <row r="27" spans="1:22" ht="39" customHeight="1">
      <c r="B27" s="88"/>
      <c r="C27" s="314"/>
      <c r="D27" s="314"/>
      <c r="E27" s="314"/>
      <c r="F27" s="314"/>
      <c r="G27" s="314"/>
      <c r="H27" s="314"/>
      <c r="I27" s="314"/>
      <c r="J27" s="88"/>
      <c r="K27" s="88"/>
      <c r="L27" s="314"/>
      <c r="M27" s="314"/>
      <c r="N27" s="314"/>
      <c r="O27" s="314"/>
      <c r="P27" s="314"/>
      <c r="Q27" s="314"/>
      <c r="R27" s="314"/>
      <c r="S27" s="88"/>
    </row>
    <row r="28" spans="1:22" ht="39.75" customHeight="1">
      <c r="B28" s="88"/>
      <c r="C28" s="314"/>
      <c r="D28" s="314"/>
      <c r="E28" s="314"/>
      <c r="F28" s="314"/>
      <c r="G28" s="314"/>
      <c r="H28" s="314"/>
      <c r="I28" s="314"/>
      <c r="J28" s="88"/>
      <c r="K28" s="88"/>
      <c r="L28" s="314"/>
      <c r="M28" s="314"/>
      <c r="N28" s="314"/>
      <c r="O28" s="314"/>
      <c r="P28" s="314"/>
      <c r="Q28" s="314"/>
      <c r="R28" s="314"/>
      <c r="S28" s="88"/>
    </row>
    <row r="29" spans="1:22" ht="43.5" customHeight="1">
      <c r="B29" s="88"/>
      <c r="C29" s="314"/>
      <c r="D29" s="314"/>
      <c r="E29" s="314"/>
      <c r="F29" s="314"/>
      <c r="G29" s="314"/>
      <c r="H29" s="314"/>
      <c r="I29" s="314"/>
      <c r="J29" s="88"/>
      <c r="K29" s="88"/>
      <c r="L29" s="314"/>
      <c r="M29" s="314"/>
      <c r="N29" s="314"/>
      <c r="O29" s="314"/>
      <c r="P29" s="314"/>
      <c r="Q29" s="314"/>
      <c r="R29" s="314"/>
      <c r="S29" s="88"/>
    </row>
    <row r="30" spans="1:22" ht="30" customHeight="1">
      <c r="B30" s="88"/>
      <c r="C30" s="314"/>
      <c r="D30" s="314"/>
      <c r="E30" s="314"/>
      <c r="F30" s="314"/>
      <c r="G30" s="314"/>
      <c r="H30" s="314"/>
      <c r="I30" s="314"/>
      <c r="J30" s="88"/>
      <c r="K30" s="88"/>
      <c r="L30" s="88"/>
      <c r="M30" s="88"/>
      <c r="N30" s="88"/>
      <c r="O30" s="88"/>
      <c r="P30" s="88"/>
      <c r="Q30" s="88"/>
      <c r="R30" s="88"/>
      <c r="S30" s="88"/>
      <c r="T30" s="310"/>
      <c r="U30" s="310"/>
      <c r="V30" s="310"/>
    </row>
    <row r="31" spans="1:22" ht="15.75" customHeight="1">
      <c r="B31" s="88"/>
      <c r="C31" s="88"/>
      <c r="D31" s="88"/>
      <c r="E31" s="88"/>
      <c r="F31" s="88"/>
      <c r="G31" s="88"/>
      <c r="H31" s="88"/>
      <c r="I31" s="88"/>
      <c r="J31" s="88"/>
      <c r="K31" s="88"/>
      <c r="L31" s="88"/>
      <c r="M31" s="88"/>
      <c r="N31" s="88"/>
      <c r="O31" s="88"/>
      <c r="P31" s="88"/>
      <c r="Q31" s="88"/>
      <c r="R31" s="88"/>
      <c r="S31" s="88"/>
    </row>
    <row r="32" spans="1:22" ht="39" customHeight="1"/>
    <row r="33" spans="2:14" ht="76.5" customHeight="1"/>
    <row r="34" spans="2:14" ht="42" customHeight="1"/>
    <row r="35" spans="2:14" ht="28.5" customHeight="1"/>
    <row r="36" spans="2:14">
      <c r="C36" s="312"/>
      <c r="D36" s="312"/>
      <c r="E36" s="312"/>
      <c r="F36" s="312"/>
      <c r="G36" s="312"/>
      <c r="H36" s="312"/>
      <c r="I36" s="312"/>
      <c r="N36" s="85"/>
    </row>
    <row r="37" spans="2:14">
      <c r="C37" s="313"/>
      <c r="D37" s="313"/>
      <c r="E37" s="313"/>
      <c r="F37" s="313"/>
      <c r="G37" s="313"/>
      <c r="H37" s="313"/>
      <c r="I37" s="313"/>
    </row>
    <row r="42" spans="2:14" ht="15" customHeight="1">
      <c r="B42" s="316"/>
      <c r="C42" s="316"/>
      <c r="D42" s="316"/>
      <c r="E42" s="316"/>
      <c r="F42" s="316"/>
      <c r="G42" s="316"/>
      <c r="H42" s="316"/>
      <c r="I42" s="316"/>
    </row>
    <row r="43" spans="2:14">
      <c r="B43" s="316"/>
      <c r="C43" s="316"/>
      <c r="D43" s="316"/>
      <c r="E43" s="316"/>
      <c r="F43" s="316"/>
      <c r="G43" s="316"/>
      <c r="H43" s="316"/>
      <c r="I43" s="316"/>
    </row>
    <row r="44" spans="2:14">
      <c r="B44" s="316"/>
      <c r="C44" s="316"/>
      <c r="D44" s="316"/>
      <c r="E44" s="316"/>
      <c r="F44" s="316"/>
      <c r="G44" s="316"/>
      <c r="H44" s="316"/>
      <c r="I44" s="316"/>
    </row>
    <row r="45" spans="2:14">
      <c r="B45" s="316"/>
      <c r="C45" s="316"/>
      <c r="D45" s="316"/>
      <c r="E45" s="316"/>
      <c r="F45" s="316"/>
      <c r="G45" s="316"/>
      <c r="H45" s="316"/>
      <c r="I45" s="316"/>
    </row>
    <row r="46" spans="2:14">
      <c r="B46" s="316"/>
      <c r="C46" s="316"/>
      <c r="D46" s="316"/>
      <c r="E46" s="316"/>
      <c r="F46" s="316"/>
      <c r="G46" s="316"/>
      <c r="H46" s="316"/>
      <c r="I46" s="316"/>
    </row>
    <row r="47" spans="2:14">
      <c r="B47" s="316"/>
      <c r="C47" s="316"/>
      <c r="D47" s="316"/>
      <c r="E47" s="316"/>
      <c r="F47" s="316"/>
      <c r="G47" s="316"/>
      <c r="H47" s="316"/>
      <c r="I47" s="316"/>
    </row>
    <row r="48" spans="2:14">
      <c r="B48" s="316"/>
      <c r="C48" s="316"/>
      <c r="D48" s="316"/>
      <c r="E48" s="316"/>
      <c r="F48" s="316"/>
      <c r="G48" s="316"/>
      <c r="H48" s="316"/>
      <c r="I48" s="316"/>
    </row>
    <row r="49" spans="2:9">
      <c r="B49" s="316"/>
      <c r="C49" s="316"/>
      <c r="D49" s="316"/>
      <c r="E49" s="316"/>
      <c r="F49" s="316"/>
      <c r="G49" s="316"/>
      <c r="H49" s="316"/>
      <c r="I49" s="316"/>
    </row>
    <row r="50" spans="2:9">
      <c r="B50" s="316"/>
      <c r="C50" s="316"/>
      <c r="D50" s="316"/>
      <c r="E50" s="316"/>
      <c r="F50" s="316"/>
      <c r="G50" s="316"/>
      <c r="H50" s="316"/>
      <c r="I50" s="316"/>
    </row>
    <row r="51" spans="2:9">
      <c r="B51" s="316"/>
      <c r="C51" s="316"/>
      <c r="D51" s="316"/>
      <c r="E51" s="316"/>
      <c r="F51" s="316"/>
      <c r="G51" s="316"/>
      <c r="H51" s="316"/>
      <c r="I51" s="316"/>
    </row>
    <row r="52" spans="2:9">
      <c r="B52" s="316"/>
      <c r="C52" s="316"/>
      <c r="D52" s="316"/>
      <c r="E52" s="316"/>
      <c r="F52" s="316"/>
      <c r="G52" s="316"/>
      <c r="H52" s="316"/>
      <c r="I52" s="316"/>
    </row>
    <row r="53" spans="2:9">
      <c r="B53" s="316"/>
      <c r="C53" s="316"/>
      <c r="D53" s="316"/>
      <c r="E53" s="316"/>
      <c r="F53" s="316"/>
      <c r="G53" s="316"/>
      <c r="H53" s="316"/>
      <c r="I53" s="316"/>
    </row>
    <row r="57" spans="2:9" ht="15" customHeight="1">
      <c r="B57" s="311"/>
      <c r="C57" s="311"/>
      <c r="D57" s="311"/>
      <c r="E57" s="311"/>
      <c r="F57" s="311"/>
      <c r="G57" s="311"/>
      <c r="H57" s="311"/>
      <c r="I57" s="311"/>
    </row>
    <row r="58" spans="2:9">
      <c r="B58" s="311"/>
      <c r="C58" s="311"/>
      <c r="D58" s="311"/>
      <c r="E58" s="311"/>
      <c r="F58" s="311"/>
      <c r="G58" s="311"/>
      <c r="H58" s="311"/>
      <c r="I58" s="311"/>
    </row>
    <row r="59" spans="2:9">
      <c r="B59" s="311"/>
      <c r="C59" s="311"/>
      <c r="D59" s="311"/>
      <c r="E59" s="311"/>
      <c r="F59" s="311"/>
      <c r="G59" s="311"/>
      <c r="H59" s="311"/>
      <c r="I59" s="311"/>
    </row>
    <row r="60" spans="2:9">
      <c r="B60" s="311"/>
      <c r="C60" s="311"/>
      <c r="D60" s="311"/>
      <c r="E60" s="311"/>
      <c r="F60" s="311"/>
      <c r="G60" s="311"/>
      <c r="H60" s="311"/>
      <c r="I60" s="311"/>
    </row>
  </sheetData>
  <sheetProtection algorithmName="SHA-512" hashValue="ucTJqLViTJ3O3SpbgJCih0ZiryUoiW2T6c+R84RCt9ZsNsktmU8UFCAz7BSd30ujv4mHKCv8vkXOoT01v+UhGA==" saltValue="94iGsOnBUzx2S7D5IWWN0A==" spinCount="100000" sheet="1" objects="1" scenarios="1"/>
  <customSheetViews>
    <customSheetView guid="{A09E5DD0-AC96-4D53-94A2-26B4313321AF}" showGridLines="0">
      <selection activeCell="B3" sqref="B3"/>
      <pageMargins left="0.7" right="0.7" top="0.75" bottom="0.75" header="0.3" footer="0.3"/>
      <pageSetup paperSize="9" orientation="portrait"/>
    </customSheetView>
  </customSheetViews>
  <mergeCells count="24">
    <mergeCell ref="C28:I28"/>
    <mergeCell ref="C29:I29"/>
    <mergeCell ref="A24:C24"/>
    <mergeCell ref="B15:I15"/>
    <mergeCell ref="B5:I5"/>
    <mergeCell ref="B9:I9"/>
    <mergeCell ref="B11:I11"/>
    <mergeCell ref="B13:I13"/>
    <mergeCell ref="T30:V30"/>
    <mergeCell ref="J9:L9"/>
    <mergeCell ref="B57:I60"/>
    <mergeCell ref="C36:I36"/>
    <mergeCell ref="C37:I37"/>
    <mergeCell ref="C30:I30"/>
    <mergeCell ref="L25:R25"/>
    <mergeCell ref="L26:R26"/>
    <mergeCell ref="L27:R27"/>
    <mergeCell ref="L28:R28"/>
    <mergeCell ref="L29:R29"/>
    <mergeCell ref="C22:I22"/>
    <mergeCell ref="C25:I25"/>
    <mergeCell ref="C26:I26"/>
    <mergeCell ref="B42:I53"/>
    <mergeCell ref="C27:I27"/>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1"/>
  <dimension ref="A1:I16"/>
  <sheetViews>
    <sheetView showGridLines="0" topLeftCell="A8" workbookViewId="0">
      <selection activeCell="F11" sqref="F11"/>
    </sheetView>
  </sheetViews>
  <sheetFormatPr defaultColWidth="8.7109375" defaultRowHeight="15"/>
  <cols>
    <col min="1" max="1" width="9.140625" style="3" customWidth="1"/>
    <col min="2" max="2" width="14.7109375" customWidth="1"/>
    <col min="3" max="3" width="56" style="4" customWidth="1"/>
    <col min="4" max="4" width="44.28515625" customWidth="1"/>
    <col min="6" max="6" width="51.7109375" style="11" customWidth="1"/>
    <col min="7" max="7" width="19.85546875" style="240" customWidth="1"/>
    <col min="8" max="9" width="19.85546875" style="163" customWidth="1"/>
  </cols>
  <sheetData>
    <row r="1" spans="1:9" ht="15.75">
      <c r="A1" s="10" t="s">
        <v>33</v>
      </c>
      <c r="D1" s="4"/>
    </row>
    <row r="2" spans="1:9">
      <c r="A2" s="2" t="s">
        <v>4</v>
      </c>
      <c r="D2" s="4"/>
    </row>
    <row r="4" spans="1:9" s="41" customFormat="1" ht="29.25" customHeight="1">
      <c r="A4" s="27" t="s">
        <v>0</v>
      </c>
      <c r="B4" s="31" t="s">
        <v>42</v>
      </c>
      <c r="C4" s="33" t="s">
        <v>1</v>
      </c>
      <c r="D4" s="40" t="s">
        <v>312</v>
      </c>
      <c r="E4" s="29" t="s">
        <v>2</v>
      </c>
      <c r="F4" s="58" t="s">
        <v>3</v>
      </c>
      <c r="G4" s="341" t="s">
        <v>598</v>
      </c>
      <c r="H4" s="347"/>
      <c r="I4" s="342"/>
    </row>
    <row r="5" spans="1:9" s="61" customFormat="1" ht="30">
      <c r="A5" s="150">
        <v>0</v>
      </c>
      <c r="B5" s="334" t="s">
        <v>22</v>
      </c>
      <c r="C5" s="285" t="s">
        <v>330</v>
      </c>
      <c r="D5" s="151" t="s">
        <v>444</v>
      </c>
      <c r="E5" s="158">
        <v>1</v>
      </c>
      <c r="F5" s="108" t="s">
        <v>663</v>
      </c>
      <c r="G5" s="248" t="s">
        <v>587</v>
      </c>
      <c r="H5" s="276"/>
      <c r="I5" s="276"/>
    </row>
    <row r="6" spans="1:9" ht="60">
      <c r="A6" s="145">
        <v>1</v>
      </c>
      <c r="B6" s="336"/>
      <c r="C6" s="118" t="s">
        <v>18</v>
      </c>
      <c r="D6" s="294" t="s">
        <v>445</v>
      </c>
      <c r="E6" s="111">
        <v>1</v>
      </c>
      <c r="F6" s="112" t="s">
        <v>664</v>
      </c>
      <c r="G6" s="244" t="s">
        <v>550</v>
      </c>
      <c r="H6" s="244" t="s">
        <v>531</v>
      </c>
      <c r="I6" s="245"/>
    </row>
    <row r="7" spans="1:9" ht="30">
      <c r="A7" s="145">
        <v>1</v>
      </c>
      <c r="B7" s="336"/>
      <c r="C7" s="118" t="s">
        <v>458</v>
      </c>
      <c r="D7" s="275"/>
      <c r="E7" s="111">
        <v>1</v>
      </c>
      <c r="F7" s="112"/>
      <c r="G7" s="244" t="s">
        <v>550</v>
      </c>
      <c r="H7" s="245"/>
      <c r="I7" s="245"/>
    </row>
    <row r="8" spans="1:9" ht="60">
      <c r="A8" s="109">
        <v>1</v>
      </c>
      <c r="B8" s="336"/>
      <c r="C8" s="118" t="s">
        <v>352</v>
      </c>
      <c r="D8" s="292" t="s">
        <v>446</v>
      </c>
      <c r="E8" s="111">
        <v>1</v>
      </c>
      <c r="F8" s="112" t="s">
        <v>664</v>
      </c>
      <c r="G8" s="244" t="s">
        <v>550</v>
      </c>
      <c r="H8" s="244" t="s">
        <v>531</v>
      </c>
      <c r="I8" s="245"/>
    </row>
    <row r="9" spans="1:9" ht="30">
      <c r="A9" s="145">
        <v>2</v>
      </c>
      <c r="B9" s="336"/>
      <c r="C9" s="118" t="s">
        <v>20</v>
      </c>
      <c r="D9" s="297"/>
      <c r="E9" s="111">
        <v>1</v>
      </c>
      <c r="F9" s="112" t="s">
        <v>665</v>
      </c>
      <c r="G9" s="244" t="s">
        <v>550</v>
      </c>
      <c r="H9" s="245"/>
      <c r="I9" s="245"/>
    </row>
    <row r="10" spans="1:9" ht="30">
      <c r="A10" s="148">
        <v>2</v>
      </c>
      <c r="B10" s="337"/>
      <c r="C10" s="283" t="s">
        <v>375</v>
      </c>
      <c r="D10" s="295"/>
      <c r="E10" s="115">
        <v>0</v>
      </c>
      <c r="F10" s="116" t="s">
        <v>666</v>
      </c>
      <c r="G10" s="244" t="s">
        <v>550</v>
      </c>
      <c r="H10" s="245"/>
      <c r="I10" s="245"/>
    </row>
    <row r="11" spans="1:9" ht="45">
      <c r="A11" s="144">
        <v>1</v>
      </c>
      <c r="B11" s="334" t="s">
        <v>23</v>
      </c>
      <c r="C11" s="278" t="s">
        <v>353</v>
      </c>
      <c r="D11" s="307"/>
      <c r="E11" s="107">
        <v>0</v>
      </c>
      <c r="F11" s="108" t="s">
        <v>667</v>
      </c>
      <c r="G11" s="244" t="s">
        <v>551</v>
      </c>
      <c r="H11" s="244" t="s">
        <v>552</v>
      </c>
      <c r="I11" s="244" t="s">
        <v>550</v>
      </c>
    </row>
    <row r="12" spans="1:9" ht="30">
      <c r="A12" s="145">
        <v>1</v>
      </c>
      <c r="B12" s="336"/>
      <c r="C12" s="118" t="s">
        <v>19</v>
      </c>
      <c r="D12" s="294"/>
      <c r="E12" s="111">
        <v>0</v>
      </c>
      <c r="F12" s="112"/>
      <c r="G12" s="244" t="s">
        <v>553</v>
      </c>
      <c r="H12" s="245"/>
      <c r="I12" s="245"/>
    </row>
    <row r="13" spans="1:9" ht="45">
      <c r="A13" s="152">
        <v>2</v>
      </c>
      <c r="B13" s="336"/>
      <c r="C13" s="118" t="s">
        <v>373</v>
      </c>
      <c r="D13" s="275"/>
      <c r="E13" s="111">
        <v>0</v>
      </c>
      <c r="F13" s="112"/>
      <c r="G13" s="244" t="s">
        <v>568</v>
      </c>
      <c r="H13" s="245"/>
      <c r="I13" s="245"/>
    </row>
    <row r="14" spans="1:9" ht="30">
      <c r="A14" s="152">
        <v>2</v>
      </c>
      <c r="B14" s="336"/>
      <c r="C14" s="118" t="s">
        <v>374</v>
      </c>
      <c r="D14" s="294"/>
      <c r="E14" s="111">
        <v>0</v>
      </c>
      <c r="F14" s="112"/>
      <c r="G14" s="244" t="s">
        <v>553</v>
      </c>
      <c r="H14" s="245"/>
      <c r="I14" s="245"/>
    </row>
    <row r="15" spans="1:9" ht="30">
      <c r="A15" s="145">
        <v>3</v>
      </c>
      <c r="B15" s="336"/>
      <c r="C15" s="118" t="s">
        <v>393</v>
      </c>
      <c r="D15" s="294"/>
      <c r="E15" s="111">
        <v>0</v>
      </c>
      <c r="F15" s="112"/>
      <c r="G15" s="244" t="s">
        <v>580</v>
      </c>
      <c r="H15" s="244" t="s">
        <v>581</v>
      </c>
      <c r="I15" s="245"/>
    </row>
    <row r="16" spans="1:9" ht="30">
      <c r="A16" s="148">
        <v>4</v>
      </c>
      <c r="B16" s="337"/>
      <c r="C16" s="283" t="s">
        <v>21</v>
      </c>
      <c r="D16" s="142"/>
      <c r="E16" s="115">
        <v>0</v>
      </c>
      <c r="F16" s="116"/>
      <c r="G16" s="246" t="s">
        <v>520</v>
      </c>
      <c r="H16" s="247"/>
      <c r="I16" s="247"/>
    </row>
  </sheetData>
  <sheetProtection algorithmName="SHA-512" hashValue="VfiduWbooGPD0+LJzMf+ztVenM8hEkC002yIob7AnUVCXXPDy8qnkw0eSKYgHaXfu6leLoEqQOA312wf+aniAw==" saltValue="xGcVhMhNaF3oq/5baLgcIA==" spinCount="100000" sheet="1" objects="1" scenarios="1" formatColumns="0"/>
  <customSheetViews>
    <customSheetView guid="{A09E5DD0-AC96-4D53-94A2-26B4313321AF}" showGridLines="0">
      <selection activeCell="D9" sqref="D9"/>
      <pageMargins left="0.7" right="0.7" top="0.75" bottom="0.75" header="0.3" footer="0.3"/>
    </customSheetView>
  </customSheetViews>
  <mergeCells count="3">
    <mergeCell ref="B11:B16"/>
    <mergeCell ref="B5:B10"/>
    <mergeCell ref="G4:I4"/>
  </mergeCells>
  <dataValidations count="1">
    <dataValidation type="whole" operator="lessThanOrEqual" allowBlank="1" showErrorMessage="1" error="Please enter:_x000a_&quot;0&quot; if No or None, or_x000a_&quot;1&quot; if Yes" sqref="E1:E1048576">
      <formula1>1</formula1>
    </dataValidation>
  </dataValidations>
  <hyperlinks>
    <hyperlink ref="G6" r:id="rId1" display="http://caninerabiesblueprint.org/Roles-and-Responsibilities?lang=en"/>
    <hyperlink ref="H6" r:id="rId2" display="http://www.fao.org/3/a-i2415e.pdf"/>
    <hyperlink ref="G7" r:id="rId3" display="http://caninerabiesblueprint.org/Roles-and-Responsibilities?lang=en"/>
    <hyperlink ref="G8" r:id="rId4" display="http://caninerabiesblueprint.org/Roles-and-Responsibilities?lang=en"/>
    <hyperlink ref="H8" r:id="rId5" display="http://www.fao.org/3/a-i2415e.pdf"/>
    <hyperlink ref="G11" r:id="rId6" display="http://caninerabiesblueprint.org/5-1-What-do-we-need-to-know-before?lang=en"/>
    <hyperlink ref="H11" r:id="rId7" display="http://caninerabiesblueprint.org/1-8-What-measures-are-available?lang=en"/>
    <hyperlink ref="I11" r:id="rId8" display="http://caninerabiesblueprint.org/Roles-and-Responsibilities?lang=en"/>
    <hyperlink ref="G12" r:id="rId9" display="http://caninerabiesblueprint.org/3-3-Costs-and-Funding?lang=en"/>
    <hyperlink ref="G9" r:id="rId10" display="http://caninerabiesblueprint.org/Roles-and-Responsibilities?lang=en"/>
    <hyperlink ref="G13" r:id="rId11" display="http://caninerabiesblueprint.org/The-components-of-a-successful?lang=en"/>
    <hyperlink ref="G14" r:id="rId12" display="http://caninerabiesblueprint.org/3-3-Costs-and-Funding?lang=en"/>
    <hyperlink ref="G10" r:id="rId13" display="http://caninerabiesblueprint.org/Roles-and-Responsibilities?lang=en"/>
    <hyperlink ref="G15" r:id="rId14" display="http://caninerabiesblueprint.org/5-6-Evaluation?lang=en"/>
    <hyperlink ref="H15" r:id="rId15" display="http://caninerabiesblueprint.org/5-7-1-How-do-we-ensure?lang=en"/>
    <hyperlink ref="G16" r:id="rId16" display="http://caninerabiesblueprint.org/OIE-Terrestrial-Animal-Health-Code"/>
    <hyperlink ref="G5" r:id="rId17" display="http://rabiessurveillanceblueprint.org/-Reporting-dissemination-and-"/>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5"/>
  <dimension ref="A1:J21"/>
  <sheetViews>
    <sheetView showGridLines="0" topLeftCell="A10" workbookViewId="0">
      <selection activeCell="E18" sqref="E18"/>
    </sheetView>
  </sheetViews>
  <sheetFormatPr defaultColWidth="8.7109375" defaultRowHeight="15"/>
  <cols>
    <col min="1" max="1" width="9.140625" style="3" customWidth="1"/>
    <col min="2" max="2" width="14.7109375" style="4" customWidth="1"/>
    <col min="3" max="3" width="56" style="4" customWidth="1"/>
    <col min="4" max="4" width="50.28515625" style="4" customWidth="1"/>
    <col min="6" max="6" width="38.7109375" customWidth="1"/>
    <col min="7" max="7" width="18.85546875" style="240" customWidth="1"/>
    <col min="8" max="10" width="18.85546875" style="163" customWidth="1"/>
  </cols>
  <sheetData>
    <row r="1" spans="1:10" ht="15.75">
      <c r="A1" s="10" t="s">
        <v>27</v>
      </c>
    </row>
    <row r="2" spans="1:10">
      <c r="A2" s="2" t="s">
        <v>4</v>
      </c>
    </row>
    <row r="3" spans="1:10">
      <c r="A3" s="2"/>
    </row>
    <row r="4" spans="1:10" s="1" customFormat="1" ht="30">
      <c r="A4" s="27" t="s">
        <v>0</v>
      </c>
      <c r="B4" s="31" t="s">
        <v>42</v>
      </c>
      <c r="C4" s="28" t="s">
        <v>1</v>
      </c>
      <c r="D4" s="40" t="s">
        <v>312</v>
      </c>
      <c r="E4" s="29" t="s">
        <v>2</v>
      </c>
      <c r="F4" s="30" t="s">
        <v>3</v>
      </c>
      <c r="G4" s="341" t="s">
        <v>598</v>
      </c>
      <c r="H4" s="347"/>
      <c r="I4" s="347"/>
      <c r="J4" s="342"/>
    </row>
    <row r="5" spans="1:10" s="13" customFormat="1" ht="30">
      <c r="A5" s="105">
        <v>0</v>
      </c>
      <c r="B5" s="334" t="s">
        <v>6</v>
      </c>
      <c r="C5" s="278" t="s">
        <v>324</v>
      </c>
      <c r="D5" s="106"/>
      <c r="E5" s="107">
        <v>1</v>
      </c>
      <c r="F5" s="108"/>
      <c r="G5" s="242" t="s">
        <v>520</v>
      </c>
      <c r="H5" s="243"/>
      <c r="I5" s="243"/>
      <c r="J5" s="243"/>
    </row>
    <row r="6" spans="1:10" s="13" customFormat="1" ht="30">
      <c r="A6" s="109">
        <v>1</v>
      </c>
      <c r="B6" s="336"/>
      <c r="C6" s="118" t="s">
        <v>40</v>
      </c>
      <c r="D6" s="110" t="s">
        <v>24</v>
      </c>
      <c r="E6" s="111">
        <v>1</v>
      </c>
      <c r="F6" s="112"/>
      <c r="G6" s="244" t="s">
        <v>520</v>
      </c>
      <c r="H6" s="245"/>
      <c r="I6" s="245"/>
      <c r="J6" s="245"/>
    </row>
    <row r="7" spans="1:10" s="13" customFormat="1" ht="30">
      <c r="A7" s="113">
        <v>2</v>
      </c>
      <c r="B7" s="337"/>
      <c r="C7" s="283" t="s">
        <v>354</v>
      </c>
      <c r="D7" s="114" t="s">
        <v>25</v>
      </c>
      <c r="E7" s="115">
        <v>1</v>
      </c>
      <c r="F7" s="116"/>
      <c r="G7" s="244" t="s">
        <v>554</v>
      </c>
      <c r="H7" s="244" t="s">
        <v>520</v>
      </c>
      <c r="I7" s="245"/>
      <c r="J7" s="245"/>
    </row>
    <row r="8" spans="1:10" s="13" customFormat="1" ht="60">
      <c r="A8" s="105">
        <v>0</v>
      </c>
      <c r="B8" s="334" t="s">
        <v>7</v>
      </c>
      <c r="C8" s="278" t="s">
        <v>325</v>
      </c>
      <c r="D8" s="117"/>
      <c r="E8" s="107">
        <v>1</v>
      </c>
      <c r="F8" s="108" t="s">
        <v>668</v>
      </c>
      <c r="G8" s="244" t="s">
        <v>521</v>
      </c>
      <c r="H8" s="245"/>
      <c r="I8" s="245"/>
      <c r="J8" s="245"/>
    </row>
    <row r="9" spans="1:10" s="13" customFormat="1" ht="45">
      <c r="A9" s="109">
        <v>1</v>
      </c>
      <c r="B9" s="336"/>
      <c r="C9" s="118" t="s">
        <v>41</v>
      </c>
      <c r="D9" s="110" t="s">
        <v>24</v>
      </c>
      <c r="E9" s="111">
        <v>1</v>
      </c>
      <c r="F9" s="112" t="s">
        <v>669</v>
      </c>
      <c r="G9" s="244" t="s">
        <v>521</v>
      </c>
      <c r="H9" s="245"/>
      <c r="I9" s="245"/>
      <c r="J9" s="245"/>
    </row>
    <row r="10" spans="1:10" s="13" customFormat="1" ht="36">
      <c r="A10" s="113">
        <v>2</v>
      </c>
      <c r="B10" s="337"/>
      <c r="C10" s="283" t="s">
        <v>355</v>
      </c>
      <c r="D10" s="114" t="s">
        <v>25</v>
      </c>
      <c r="E10" s="115">
        <v>1</v>
      </c>
      <c r="F10" s="116"/>
      <c r="G10" s="244" t="s">
        <v>554</v>
      </c>
      <c r="H10" s="244" t="s">
        <v>521</v>
      </c>
      <c r="I10" s="245"/>
      <c r="J10" s="245"/>
    </row>
    <row r="11" spans="1:10" s="13" customFormat="1" ht="48">
      <c r="A11" s="105">
        <v>0</v>
      </c>
      <c r="B11" s="349" t="s">
        <v>8</v>
      </c>
      <c r="C11" s="278" t="s">
        <v>329</v>
      </c>
      <c r="D11" s="117" t="s">
        <v>434</v>
      </c>
      <c r="E11" s="107">
        <v>1</v>
      </c>
      <c r="F11" s="108" t="s">
        <v>670</v>
      </c>
      <c r="G11" s="244" t="s">
        <v>589</v>
      </c>
      <c r="H11" s="245"/>
      <c r="I11" s="245"/>
      <c r="J11" s="245"/>
    </row>
    <row r="12" spans="1:10" s="13" customFormat="1" ht="45">
      <c r="A12" s="109">
        <v>1</v>
      </c>
      <c r="B12" s="350"/>
      <c r="C12" s="118" t="s">
        <v>450</v>
      </c>
      <c r="D12" s="110" t="s">
        <v>26</v>
      </c>
      <c r="E12" s="111">
        <v>1</v>
      </c>
      <c r="F12" s="112" t="s">
        <v>671</v>
      </c>
      <c r="G12" s="244" t="s">
        <v>528</v>
      </c>
      <c r="H12" s="245"/>
      <c r="I12" s="245"/>
      <c r="J12" s="245"/>
    </row>
    <row r="13" spans="1:10" s="13" customFormat="1" ht="30">
      <c r="A13" s="109">
        <v>1</v>
      </c>
      <c r="B13" s="350"/>
      <c r="C13" s="118" t="s">
        <v>332</v>
      </c>
      <c r="D13" s="110" t="s">
        <v>5</v>
      </c>
      <c r="E13" s="111">
        <v>1</v>
      </c>
      <c r="F13" s="112"/>
      <c r="G13" s="241"/>
      <c r="H13" s="245"/>
      <c r="I13" s="245"/>
      <c r="J13" s="245"/>
    </row>
    <row r="14" spans="1:10" s="13" customFormat="1" ht="24">
      <c r="A14" s="109">
        <v>1</v>
      </c>
      <c r="B14" s="350"/>
      <c r="C14" s="118" t="s">
        <v>333</v>
      </c>
      <c r="D14" s="110"/>
      <c r="E14" s="111">
        <v>1</v>
      </c>
      <c r="F14" s="112"/>
      <c r="G14" s="244" t="s">
        <v>528</v>
      </c>
      <c r="H14" s="244" t="s">
        <v>529</v>
      </c>
      <c r="I14" s="244" t="s">
        <v>520</v>
      </c>
      <c r="J14" s="244" t="s">
        <v>554</v>
      </c>
    </row>
    <row r="15" spans="1:10" s="13" customFormat="1" ht="36">
      <c r="A15" s="109">
        <v>1</v>
      </c>
      <c r="B15" s="350"/>
      <c r="C15" s="118" t="s">
        <v>334</v>
      </c>
      <c r="D15" s="110"/>
      <c r="E15" s="111">
        <v>1</v>
      </c>
      <c r="F15" s="112"/>
      <c r="G15" s="244" t="s">
        <v>528</v>
      </c>
      <c r="H15" s="244" t="s">
        <v>529</v>
      </c>
      <c r="I15" s="244" t="s">
        <v>521</v>
      </c>
      <c r="J15" s="244" t="s">
        <v>554</v>
      </c>
    </row>
    <row r="16" spans="1:10" s="13" customFormat="1" ht="30">
      <c r="A16" s="109">
        <v>1</v>
      </c>
      <c r="B16" s="350"/>
      <c r="C16" s="118" t="s">
        <v>335</v>
      </c>
      <c r="D16" s="110"/>
      <c r="E16" s="111">
        <v>1</v>
      </c>
      <c r="F16" s="112"/>
      <c r="G16" s="241"/>
      <c r="H16" s="245"/>
      <c r="I16" s="245"/>
      <c r="J16" s="245"/>
    </row>
    <row r="17" spans="1:10" s="13" customFormat="1">
      <c r="A17" s="109">
        <v>1</v>
      </c>
      <c r="B17" s="350"/>
      <c r="C17" s="118" t="s">
        <v>336</v>
      </c>
      <c r="D17" s="110"/>
      <c r="E17" s="111">
        <v>1</v>
      </c>
      <c r="F17" s="112"/>
      <c r="G17" s="241"/>
      <c r="H17" s="245"/>
      <c r="I17" s="245"/>
      <c r="J17" s="245"/>
    </row>
    <row r="18" spans="1:10" s="13" customFormat="1" ht="45">
      <c r="A18" s="113">
        <v>2</v>
      </c>
      <c r="B18" s="351"/>
      <c r="C18" s="283" t="s">
        <v>356</v>
      </c>
      <c r="D18" s="114"/>
      <c r="E18" s="115">
        <v>1</v>
      </c>
      <c r="F18" s="116"/>
      <c r="G18" s="246" t="s">
        <v>555</v>
      </c>
      <c r="H18" s="246" t="s">
        <v>556</v>
      </c>
      <c r="I18" s="247"/>
      <c r="J18" s="247"/>
    </row>
    <row r="20" spans="1:10" s="13" customFormat="1">
      <c r="B20" s="7"/>
      <c r="C20" s="308"/>
      <c r="D20" s="7"/>
      <c r="G20" s="240"/>
      <c r="H20" s="163"/>
      <c r="I20" s="163"/>
      <c r="J20" s="163"/>
    </row>
    <row r="21" spans="1:10">
      <c r="E21" s="21"/>
    </row>
  </sheetData>
  <sheetProtection algorithmName="SHA-512" hashValue="rj0QpWrvsq+1TzB0h8Be9j2jqPoMQLNym6KJb9N9YrS7SVxrbw6cjra1gG1m0Yd5SGQM3Asoe0TLWFNjGa8RBA==" saltValue="M9ytN1R/14qSHYABe1s6eg==" spinCount="100000" sheet="1" objects="1" scenarios="1" formatColumns="0"/>
  <customSheetViews>
    <customSheetView guid="{A09E5DD0-AC96-4D53-94A2-26B4313321AF}" showGridLines="0" topLeftCell="A8">
      <selection activeCell="D19" sqref="D19"/>
      <pageMargins left="0.7" right="0.7" top="0.75" bottom="0.75" header="0.3" footer="0.3"/>
      <pageSetup paperSize="9" orientation="portrait"/>
    </customSheetView>
  </customSheetViews>
  <mergeCells count="4">
    <mergeCell ref="B5:B7"/>
    <mergeCell ref="B8:B10"/>
    <mergeCell ref="G4:J4"/>
    <mergeCell ref="B11:B18"/>
  </mergeCells>
  <dataValidations count="1">
    <dataValidation type="whole" operator="lessThanOrEqual" allowBlank="1" showErrorMessage="1" error="Please enter:_x000a_&quot;0&quot; if No or None, or_x000a_&quot;1&quot; if Yes_x000a_" sqref="E1:E18 E20:E1048576">
      <formula1>1</formula1>
    </dataValidation>
  </dataValidations>
  <hyperlinks>
    <hyperlink ref="G5" r:id="rId1" display="http://caninerabiesblueprint.org/OIE-Terrestrial-Animal-Health-Code"/>
    <hyperlink ref="G8" r:id="rId2" display="http://caninerabiesblueprint.org/WHO-expert-consultation-on-rabies"/>
    <hyperlink ref="G12" r:id="rId3" display="http://caninerabiesblueprint.org/3-2-Legislation?lang=en"/>
    <hyperlink ref="G14" r:id="rId4" display="http://caninerabiesblueprint.org/3-2-Legislation?lang=en"/>
    <hyperlink ref="G15" r:id="rId5" display="http://caninerabiesblueprint.org/3-2-Legislation?lang=en"/>
    <hyperlink ref="H14" r:id="rId6" display="http://caninerabiesblueprint.org/3-2-3-Why-does-rabies-need-to-be-a?lang=en"/>
    <hyperlink ref="H15" r:id="rId7" display="http://caninerabiesblueprint.org/3-2-3-Why-does-rabies-need-to-be-a?lang=en"/>
    <hyperlink ref="I14" r:id="rId8" display="http://caninerabiesblueprint.org/OIE-Terrestrial-Animal-Health-Code"/>
    <hyperlink ref="I15" r:id="rId9" display="http://caninerabiesblueprint.org/WHO-expert-consultation-on-rabies"/>
    <hyperlink ref="G6" r:id="rId10" display="http://caninerabiesblueprint.org/OIE-Terrestrial-Animal-Health-Code"/>
    <hyperlink ref="G9" r:id="rId11" display="http://caninerabiesblueprint.org/WHO-expert-consultation-on-rabies"/>
    <hyperlink ref="G7" r:id="rId12" display="http://caninerabiesblueprint.org/3-2-9-How-do-I-make-rabies-a?lang=en"/>
    <hyperlink ref="G10" r:id="rId13" display="http://caninerabiesblueprint.org/3-2-9-How-do-I-make-rabies-a?lang=en"/>
    <hyperlink ref="H7" r:id="rId14" display="http://caninerabiesblueprint.org/OIE-Terrestrial-Animal-Health-Code"/>
    <hyperlink ref="H10" r:id="rId15" display="http://caninerabiesblueprint.org/WHO-expert-consultation-on-rabies"/>
    <hyperlink ref="J14" r:id="rId16" display="http://caninerabiesblueprint.org/3-2-9-How-do-I-make-rabies-a?lang=en"/>
    <hyperlink ref="J15" r:id="rId17" display="http://caninerabiesblueprint.org/3-2-9-How-do-I-make-rabies-a?lang=en"/>
    <hyperlink ref="G18" r:id="rId18" display="http://caninerabiesblueprint.org/General-guide-on-how-to-construct?lang=en"/>
    <hyperlink ref="H18" r:id="rId19" display="http://caninerabiesblueprint.org/3-2-11-What-laws-and-by-laws-may?lang=en"/>
    <hyperlink ref="G11" r:id="rId20" display="http://rabiessurveillanceblueprint.org/WHO-Collaborating-Centres-for"/>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3">
    <tabColor theme="7" tint="0.39997558519241921"/>
  </sheetPr>
  <dimension ref="A1:F46"/>
  <sheetViews>
    <sheetView topLeftCell="A2" workbookViewId="0">
      <selection activeCell="C15" sqref="C15"/>
    </sheetView>
  </sheetViews>
  <sheetFormatPr defaultRowHeight="15"/>
  <cols>
    <col min="3" max="3" width="119" customWidth="1"/>
    <col min="5" max="5" width="13.140625" customWidth="1"/>
    <col min="6" max="6" width="22.5703125" bestFit="1" customWidth="1"/>
  </cols>
  <sheetData>
    <row r="1" spans="1:6">
      <c r="A1" s="8" t="s">
        <v>0</v>
      </c>
      <c r="B1" s="8" t="s">
        <v>318</v>
      </c>
      <c r="C1" s="78" t="s">
        <v>516</v>
      </c>
    </row>
    <row r="2" spans="1:6">
      <c r="A2">
        <v>0</v>
      </c>
      <c r="B2" t="s">
        <v>412</v>
      </c>
      <c r="C2" t="s">
        <v>326</v>
      </c>
      <c r="E2" s="84" t="s">
        <v>421</v>
      </c>
      <c r="F2" t="s">
        <v>518</v>
      </c>
    </row>
    <row r="3" spans="1:6">
      <c r="A3">
        <v>0</v>
      </c>
      <c r="B3" t="s">
        <v>412</v>
      </c>
      <c r="C3" t="s">
        <v>328</v>
      </c>
      <c r="E3" s="69">
        <v>0</v>
      </c>
      <c r="F3" s="85">
        <v>4</v>
      </c>
    </row>
    <row r="4" spans="1:6">
      <c r="A4">
        <v>0</v>
      </c>
      <c r="B4" t="s">
        <v>412</v>
      </c>
      <c r="C4" t="s">
        <v>327</v>
      </c>
      <c r="E4" s="69">
        <v>1</v>
      </c>
      <c r="F4" s="85">
        <v>10</v>
      </c>
    </row>
    <row r="5" spans="1:6">
      <c r="A5">
        <v>0</v>
      </c>
      <c r="B5" t="s">
        <v>411</v>
      </c>
      <c r="C5" t="s">
        <v>329</v>
      </c>
      <c r="E5" s="69">
        <v>2</v>
      </c>
      <c r="F5" s="85">
        <v>8</v>
      </c>
    </row>
    <row r="6" spans="1:6">
      <c r="A6" s="75">
        <v>1</v>
      </c>
      <c r="B6" s="76" t="s">
        <v>414</v>
      </c>
      <c r="C6" s="76" t="s">
        <v>353</v>
      </c>
      <c r="E6" s="69">
        <v>3</v>
      </c>
      <c r="F6" s="85">
        <v>9</v>
      </c>
    </row>
    <row r="7" spans="1:6">
      <c r="A7" s="75">
        <v>1</v>
      </c>
      <c r="B7" s="76" t="s">
        <v>414</v>
      </c>
      <c r="C7" s="76" t="s">
        <v>352</v>
      </c>
      <c r="E7" s="69">
        <v>4</v>
      </c>
      <c r="F7" s="85">
        <v>7</v>
      </c>
    </row>
    <row r="8" spans="1:6">
      <c r="A8" s="75">
        <v>1</v>
      </c>
      <c r="B8" s="76" t="s">
        <v>413</v>
      </c>
      <c r="C8" s="76" t="s">
        <v>337</v>
      </c>
      <c r="E8" s="69">
        <v>5</v>
      </c>
      <c r="F8" s="85">
        <v>7</v>
      </c>
    </row>
    <row r="9" spans="1:6">
      <c r="A9" s="75">
        <v>1</v>
      </c>
      <c r="B9" s="76" t="s">
        <v>413</v>
      </c>
      <c r="C9" s="76" t="s">
        <v>338</v>
      </c>
      <c r="E9" s="69" t="s">
        <v>422</v>
      </c>
      <c r="F9" s="85">
        <v>45</v>
      </c>
    </row>
    <row r="10" spans="1:6">
      <c r="A10" s="75">
        <v>1</v>
      </c>
      <c r="B10" s="76" t="s">
        <v>319</v>
      </c>
      <c r="C10" s="204" t="s">
        <v>484</v>
      </c>
    </row>
    <row r="11" spans="1:6">
      <c r="A11">
        <v>1</v>
      </c>
      <c r="B11" t="s">
        <v>412</v>
      </c>
      <c r="C11" t="s">
        <v>417</v>
      </c>
    </row>
    <row r="12" spans="1:6">
      <c r="A12">
        <v>1</v>
      </c>
      <c r="B12" t="s">
        <v>411</v>
      </c>
      <c r="C12" t="s">
        <v>333</v>
      </c>
    </row>
    <row r="13" spans="1:6">
      <c r="A13">
        <v>1</v>
      </c>
      <c r="B13" t="s">
        <v>411</v>
      </c>
      <c r="C13" t="s">
        <v>334</v>
      </c>
    </row>
    <row r="14" spans="1:6">
      <c r="A14">
        <v>1</v>
      </c>
      <c r="B14" t="s">
        <v>415</v>
      </c>
      <c r="C14" s="204" t="s">
        <v>457</v>
      </c>
    </row>
    <row r="15" spans="1:6">
      <c r="A15">
        <v>1</v>
      </c>
      <c r="B15" t="s">
        <v>415</v>
      </c>
      <c r="C15" s="204" t="s">
        <v>456</v>
      </c>
    </row>
    <row r="16" spans="1:6">
      <c r="A16" s="75">
        <v>2</v>
      </c>
      <c r="B16" s="76" t="s">
        <v>414</v>
      </c>
      <c r="C16" s="76" t="s">
        <v>373</v>
      </c>
    </row>
    <row r="17" spans="1:3">
      <c r="A17" s="75">
        <v>2</v>
      </c>
      <c r="B17" s="76" t="s">
        <v>414</v>
      </c>
      <c r="C17" s="76" t="s">
        <v>374</v>
      </c>
    </row>
    <row r="18" spans="1:3">
      <c r="A18" s="75">
        <v>2</v>
      </c>
      <c r="B18" s="76" t="s">
        <v>413</v>
      </c>
      <c r="C18" s="76" t="s">
        <v>360</v>
      </c>
    </row>
    <row r="19" spans="1:3">
      <c r="A19" s="75">
        <v>2</v>
      </c>
      <c r="B19" s="76" t="s">
        <v>319</v>
      </c>
      <c r="C19" s="204" t="s">
        <v>503</v>
      </c>
    </row>
    <row r="20" spans="1:3">
      <c r="A20">
        <v>2</v>
      </c>
      <c r="B20" t="s">
        <v>411</v>
      </c>
      <c r="C20" t="s">
        <v>356</v>
      </c>
    </row>
    <row r="21" spans="1:3">
      <c r="A21" s="75">
        <v>2</v>
      </c>
      <c r="B21" s="76" t="s">
        <v>415</v>
      </c>
      <c r="C21" s="76" t="s">
        <v>363</v>
      </c>
    </row>
    <row r="22" spans="1:3">
      <c r="A22" s="75">
        <v>2</v>
      </c>
      <c r="B22" s="76" t="s">
        <v>415</v>
      </c>
      <c r="C22" s="76" t="s">
        <v>364</v>
      </c>
    </row>
    <row r="23" spans="1:3">
      <c r="A23" s="75">
        <v>2</v>
      </c>
      <c r="B23" s="76" t="s">
        <v>415</v>
      </c>
      <c r="C23" s="76" t="s">
        <v>12</v>
      </c>
    </row>
    <row r="24" spans="1:3">
      <c r="A24" s="75">
        <v>3</v>
      </c>
      <c r="B24" s="76" t="s">
        <v>413</v>
      </c>
      <c r="C24" s="76" t="s">
        <v>378</v>
      </c>
    </row>
    <row r="25" spans="1:3">
      <c r="A25" s="75">
        <v>3</v>
      </c>
      <c r="B25" s="76" t="s">
        <v>413</v>
      </c>
      <c r="C25" s="76" t="s">
        <v>379</v>
      </c>
    </row>
    <row r="26" spans="1:3">
      <c r="A26" s="75">
        <v>3</v>
      </c>
      <c r="B26" s="76" t="s">
        <v>413</v>
      </c>
      <c r="C26" s="76" t="s">
        <v>380</v>
      </c>
    </row>
    <row r="27" spans="1:3">
      <c r="A27" s="75">
        <v>3</v>
      </c>
      <c r="B27" s="76" t="s">
        <v>319</v>
      </c>
      <c r="C27" s="204" t="s">
        <v>505</v>
      </c>
    </row>
    <row r="28" spans="1:3">
      <c r="A28" s="75">
        <v>3</v>
      </c>
      <c r="B28" s="76" t="s">
        <v>319</v>
      </c>
      <c r="C28" s="204" t="s">
        <v>490</v>
      </c>
    </row>
    <row r="29" spans="1:3">
      <c r="A29" s="75">
        <v>3</v>
      </c>
      <c r="B29" s="76" t="s">
        <v>415</v>
      </c>
      <c r="C29" s="76" t="s">
        <v>383</v>
      </c>
    </row>
    <row r="30" spans="1:3">
      <c r="A30" s="75">
        <v>3</v>
      </c>
      <c r="B30" s="76" t="s">
        <v>415</v>
      </c>
      <c r="C30" s="76" t="s">
        <v>578</v>
      </c>
    </row>
    <row r="31" spans="1:3">
      <c r="A31" s="75">
        <v>3</v>
      </c>
      <c r="B31" s="76" t="s">
        <v>415</v>
      </c>
      <c r="C31" s="76" t="s">
        <v>387</v>
      </c>
    </row>
    <row r="32" spans="1:3">
      <c r="A32" s="75">
        <v>3</v>
      </c>
      <c r="B32" s="76" t="s">
        <v>415</v>
      </c>
      <c r="C32" s="76" t="s">
        <v>388</v>
      </c>
    </row>
    <row r="33" spans="1:3" s="6" customFormat="1">
      <c r="A33" s="231">
        <v>4</v>
      </c>
      <c r="B33" s="160" t="s">
        <v>413</v>
      </c>
      <c r="C33" s="160" t="s">
        <v>395</v>
      </c>
    </row>
    <row r="34" spans="1:3" s="6" customFormat="1">
      <c r="A34" s="231">
        <v>4</v>
      </c>
      <c r="B34" s="160" t="s">
        <v>517</v>
      </c>
      <c r="C34" s="160" t="s">
        <v>396</v>
      </c>
    </row>
    <row r="35" spans="1:3" s="6" customFormat="1">
      <c r="A35" s="6">
        <v>4</v>
      </c>
      <c r="B35" s="6" t="s">
        <v>412</v>
      </c>
      <c r="C35" s="6" t="s">
        <v>394</v>
      </c>
    </row>
    <row r="36" spans="1:3" s="6" customFormat="1">
      <c r="A36" s="6">
        <v>4</v>
      </c>
      <c r="B36" s="6" t="s">
        <v>319</v>
      </c>
      <c r="C36" s="232" t="s">
        <v>449</v>
      </c>
    </row>
    <row r="37" spans="1:3" s="6" customFormat="1">
      <c r="A37" s="231">
        <v>4</v>
      </c>
      <c r="B37" s="160" t="s">
        <v>415</v>
      </c>
      <c r="C37" s="160" t="s">
        <v>397</v>
      </c>
    </row>
    <row r="38" spans="1:3" s="6" customFormat="1">
      <c r="A38" s="231">
        <v>4</v>
      </c>
      <c r="B38" s="160" t="s">
        <v>415</v>
      </c>
      <c r="C38" s="160" t="s">
        <v>398</v>
      </c>
    </row>
    <row r="39" spans="1:3" s="6" customFormat="1">
      <c r="A39" s="231">
        <v>4</v>
      </c>
      <c r="B39" s="160" t="s">
        <v>415</v>
      </c>
      <c r="C39" s="160" t="s">
        <v>400</v>
      </c>
    </row>
    <row r="40" spans="1:3">
      <c r="A40" s="75">
        <v>5</v>
      </c>
      <c r="B40" s="76" t="s">
        <v>413</v>
      </c>
      <c r="C40" s="77" t="s">
        <v>403</v>
      </c>
    </row>
    <row r="41" spans="1:3">
      <c r="A41" s="75">
        <v>5</v>
      </c>
      <c r="B41" s="76" t="s">
        <v>319</v>
      </c>
      <c r="C41" s="204" t="s">
        <v>402</v>
      </c>
    </row>
    <row r="42" spans="1:3">
      <c r="A42" s="75">
        <v>5</v>
      </c>
      <c r="B42" s="76" t="s">
        <v>515</v>
      </c>
      <c r="C42" t="s">
        <v>419</v>
      </c>
    </row>
    <row r="43" spans="1:3">
      <c r="A43">
        <v>5</v>
      </c>
      <c r="B43" t="s">
        <v>412</v>
      </c>
      <c r="C43" t="s">
        <v>404</v>
      </c>
    </row>
    <row r="44" spans="1:3">
      <c r="A44" s="75">
        <v>5</v>
      </c>
      <c r="B44" s="76" t="s">
        <v>415</v>
      </c>
      <c r="C44" s="77" t="s">
        <v>407</v>
      </c>
    </row>
    <row r="45" spans="1:3">
      <c r="A45" s="75">
        <v>5</v>
      </c>
      <c r="B45" s="76" t="s">
        <v>415</v>
      </c>
      <c r="C45" s="77" t="s">
        <v>420</v>
      </c>
    </row>
    <row r="46" spans="1:3">
      <c r="A46" s="75">
        <v>5</v>
      </c>
      <c r="B46" s="76" t="s">
        <v>415</v>
      </c>
      <c r="C46" s="77" t="s">
        <v>13</v>
      </c>
    </row>
  </sheetData>
  <sortState ref="A2:C46">
    <sortCondition ref="A2"/>
  </sortState>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6">
    <tabColor rgb="FFFFC000"/>
  </sheetPr>
  <dimension ref="A1:G124"/>
  <sheetViews>
    <sheetView workbookViewId="0">
      <pane ySplit="1" topLeftCell="A2" activePane="bottomLeft" state="frozen"/>
      <selection pane="bottomLeft" activeCell="B9" sqref="B9"/>
    </sheetView>
  </sheetViews>
  <sheetFormatPr defaultColWidth="8.7109375" defaultRowHeight="15"/>
  <cols>
    <col min="1" max="1" width="26" style="81" customWidth="1"/>
    <col min="2" max="2" width="26" style="47" customWidth="1"/>
    <col min="3" max="3" width="26" style="21" customWidth="1"/>
    <col min="4" max="7" width="26" style="47" customWidth="1"/>
    <col min="8" max="16384" width="8.7109375" style="47"/>
  </cols>
  <sheetData>
    <row r="1" spans="1:7" s="290" customFormat="1">
      <c r="A1" s="289" t="s">
        <v>319</v>
      </c>
      <c r="B1" s="290" t="s">
        <v>515</v>
      </c>
      <c r="C1" s="291" t="s">
        <v>415</v>
      </c>
      <c r="D1" s="290" t="s">
        <v>413</v>
      </c>
      <c r="E1" s="290" t="s">
        <v>412</v>
      </c>
      <c r="F1" s="290" t="s">
        <v>414</v>
      </c>
      <c r="G1" s="290" t="s">
        <v>411</v>
      </c>
    </row>
    <row r="2" spans="1:7">
      <c r="C2" s="80"/>
    </row>
    <row r="3" spans="1:7">
      <c r="C3" s="80"/>
    </row>
    <row r="4" spans="1:7">
      <c r="C4" s="80"/>
    </row>
    <row r="5" spans="1:7">
      <c r="C5" s="80"/>
    </row>
    <row r="6" spans="1:7">
      <c r="C6" s="80"/>
    </row>
    <row r="7" spans="1:7">
      <c r="C7" s="80"/>
    </row>
    <row r="8" spans="1:7">
      <c r="A8" s="80"/>
      <c r="C8" s="83"/>
    </row>
    <row r="9" spans="1:7">
      <c r="C9" s="80"/>
    </row>
    <row r="10" spans="1:7">
      <c r="C10" s="80"/>
    </row>
    <row r="11" spans="1:7">
      <c r="C11" s="80"/>
    </row>
    <row r="12" spans="1:7">
      <c r="C12" s="80"/>
    </row>
    <row r="13" spans="1:7">
      <c r="C13" s="80"/>
    </row>
    <row r="14" spans="1:7">
      <c r="C14" s="80"/>
    </row>
    <row r="15" spans="1:7">
      <c r="C15" s="80"/>
    </row>
    <row r="16" spans="1:7">
      <c r="C16" s="80"/>
    </row>
    <row r="17" spans="1:3">
      <c r="C17" s="80"/>
    </row>
    <row r="18" spans="1:3">
      <c r="C18" s="80"/>
    </row>
    <row r="19" spans="1:3">
      <c r="C19" s="80"/>
    </row>
    <row r="20" spans="1:3">
      <c r="C20" s="80"/>
    </row>
    <row r="21" spans="1:3">
      <c r="C21" s="80"/>
    </row>
    <row r="22" spans="1:3">
      <c r="C22" s="80"/>
    </row>
    <row r="23" spans="1:3">
      <c r="C23" s="80"/>
    </row>
    <row r="24" spans="1:3">
      <c r="C24" s="80"/>
    </row>
    <row r="25" spans="1:3">
      <c r="A25" s="80"/>
      <c r="C25" s="80"/>
    </row>
    <row r="26" spans="1:3">
      <c r="A26" s="80"/>
      <c r="C26" s="80"/>
    </row>
    <row r="27" spans="1:3" ht="15" customHeight="1">
      <c r="A27" s="80"/>
      <c r="C27" s="80"/>
    </row>
    <row r="28" spans="1:3">
      <c r="C28" s="80"/>
    </row>
    <row r="29" spans="1:3">
      <c r="C29" s="80"/>
    </row>
    <row r="30" spans="1:3">
      <c r="C30" s="80"/>
    </row>
    <row r="31" spans="1:3">
      <c r="A31" s="80"/>
      <c r="C31" s="82"/>
    </row>
    <row r="32" spans="1:3" ht="15" customHeight="1">
      <c r="A32" s="80"/>
      <c r="C32" s="80"/>
    </row>
    <row r="33" spans="1:3">
      <c r="A33" s="80"/>
      <c r="C33" s="80"/>
    </row>
    <row r="34" spans="1:3">
      <c r="C34" s="80"/>
    </row>
    <row r="35" spans="1:3">
      <c r="C35" s="80"/>
    </row>
    <row r="36" spans="1:3">
      <c r="C36" s="80"/>
    </row>
    <row r="37" spans="1:3" ht="15" customHeight="1">
      <c r="C37" s="80"/>
    </row>
    <row r="38" spans="1:3">
      <c r="C38" s="80"/>
    </row>
    <row r="39" spans="1:3">
      <c r="C39" s="80"/>
    </row>
    <row r="40" spans="1:3">
      <c r="C40" s="80"/>
    </row>
    <row r="41" spans="1:3" ht="15" customHeight="1">
      <c r="C41" s="80"/>
    </row>
    <row r="42" spans="1:3">
      <c r="C42" s="80"/>
    </row>
    <row r="43" spans="1:3">
      <c r="C43" s="80"/>
    </row>
    <row r="44" spans="1:3">
      <c r="C44" s="80"/>
    </row>
    <row r="45" spans="1:3">
      <c r="C45" s="80"/>
    </row>
    <row r="46" spans="1:3">
      <c r="C46" s="80"/>
    </row>
    <row r="47" spans="1:3">
      <c r="C47" s="80"/>
    </row>
    <row r="48" spans="1:3">
      <c r="C48" s="80"/>
    </row>
    <row r="49" spans="1:3">
      <c r="C49" s="80"/>
    </row>
    <row r="50" spans="1:3">
      <c r="C50" s="80"/>
    </row>
    <row r="51" spans="1:3">
      <c r="A51" s="80"/>
      <c r="C51" s="80"/>
    </row>
    <row r="52" spans="1:3">
      <c r="A52" s="80"/>
      <c r="C52" s="80"/>
    </row>
    <row r="53" spans="1:3">
      <c r="A53" s="80"/>
      <c r="C53" s="80"/>
    </row>
    <row r="54" spans="1:3">
      <c r="C54" s="80"/>
    </row>
    <row r="55" spans="1:3">
      <c r="C55" s="80"/>
    </row>
    <row r="56" spans="1:3">
      <c r="C56" s="80"/>
    </row>
    <row r="57" spans="1:3">
      <c r="A57" s="80"/>
      <c r="C57" s="80"/>
    </row>
    <row r="58" spans="1:3">
      <c r="C58" s="80"/>
    </row>
    <row r="59" spans="1:3">
      <c r="C59" s="80"/>
    </row>
    <row r="60" spans="1:3">
      <c r="A60" s="80"/>
      <c r="C60" s="80"/>
    </row>
    <row r="61" spans="1:3">
      <c r="A61" s="80"/>
      <c r="C61" s="80"/>
    </row>
    <row r="62" spans="1:3">
      <c r="C62" s="80"/>
    </row>
    <row r="63" spans="1:3">
      <c r="C63" s="80"/>
    </row>
    <row r="64" spans="1:3">
      <c r="C64" s="80"/>
    </row>
    <row r="65" spans="1:3">
      <c r="C65" s="80"/>
    </row>
    <row r="66" spans="1:3">
      <c r="C66" s="80"/>
    </row>
    <row r="67" spans="1:3">
      <c r="C67" s="80"/>
    </row>
    <row r="68" spans="1:3">
      <c r="C68" s="80"/>
    </row>
    <row r="69" spans="1:3">
      <c r="C69" s="80"/>
    </row>
    <row r="70" spans="1:3">
      <c r="C70" s="80"/>
    </row>
    <row r="71" spans="1:3">
      <c r="C71" s="80"/>
    </row>
    <row r="72" spans="1:3">
      <c r="C72" s="80"/>
    </row>
    <row r="73" spans="1:3">
      <c r="C73" s="80"/>
    </row>
    <row r="74" spans="1:3">
      <c r="C74" s="80"/>
    </row>
    <row r="75" spans="1:3">
      <c r="A75" s="80"/>
      <c r="C75" s="80"/>
    </row>
    <row r="76" spans="1:3">
      <c r="A76" s="80"/>
      <c r="C76" s="80"/>
    </row>
    <row r="77" spans="1:3">
      <c r="A77" s="80"/>
      <c r="C77" s="80"/>
    </row>
    <row r="78" spans="1:3">
      <c r="A78" s="80"/>
      <c r="C78" s="80"/>
    </row>
    <row r="79" spans="1:3">
      <c r="A79" s="80"/>
      <c r="C79" s="80"/>
    </row>
    <row r="80" spans="1:3" ht="15" customHeight="1">
      <c r="C80" s="80"/>
    </row>
    <row r="81" spans="1:3">
      <c r="C81" s="80"/>
    </row>
    <row r="82" spans="1:3">
      <c r="A82" s="80"/>
      <c r="C82" s="80"/>
    </row>
    <row r="83" spans="1:3">
      <c r="C83" s="80"/>
    </row>
    <row r="84" spans="1:3">
      <c r="C84" s="80"/>
    </row>
    <row r="85" spans="1:3">
      <c r="C85" s="80"/>
    </row>
    <row r="86" spans="1:3">
      <c r="C86" s="80"/>
    </row>
    <row r="87" spans="1:3">
      <c r="C87" s="80"/>
    </row>
    <row r="88" spans="1:3">
      <c r="C88" s="80"/>
    </row>
    <row r="89" spans="1:3">
      <c r="C89" s="80"/>
    </row>
    <row r="90" spans="1:3">
      <c r="C90" s="80"/>
    </row>
    <row r="91" spans="1:3">
      <c r="A91" s="80"/>
      <c r="C91" s="80"/>
    </row>
    <row r="92" spans="1:3">
      <c r="A92" s="80"/>
      <c r="C92" s="80"/>
    </row>
    <row r="93" spans="1:3" ht="15" customHeight="1">
      <c r="C93" s="80"/>
    </row>
    <row r="94" spans="1:3">
      <c r="C94" s="80"/>
    </row>
    <row r="95" spans="1:3">
      <c r="C95" s="80"/>
    </row>
    <row r="96" spans="1:3">
      <c r="C96" s="80"/>
    </row>
    <row r="97" spans="1:3">
      <c r="C97" s="80"/>
    </row>
    <row r="98" spans="1:3">
      <c r="C98" s="80"/>
    </row>
    <row r="99" spans="1:3">
      <c r="C99" s="80"/>
    </row>
    <row r="100" spans="1:3">
      <c r="A100" s="80"/>
      <c r="C100" s="80"/>
    </row>
    <row r="101" spans="1:3">
      <c r="A101" s="80"/>
      <c r="C101" s="80"/>
    </row>
    <row r="102" spans="1:3">
      <c r="A102" s="80"/>
      <c r="C102" s="80"/>
    </row>
    <row r="103" spans="1:3">
      <c r="C103" s="80"/>
    </row>
    <row r="104" spans="1:3">
      <c r="C104" s="80"/>
    </row>
    <row r="107" spans="1:3">
      <c r="A107"/>
      <c r="B107"/>
      <c r="C107"/>
    </row>
    <row r="108" spans="1:3">
      <c r="A108" s="69"/>
      <c r="B108" s="85"/>
      <c r="C108"/>
    </row>
    <row r="109" spans="1:3">
      <c r="A109" s="69"/>
      <c r="B109" s="85"/>
      <c r="C109"/>
    </row>
    <row r="110" spans="1:3">
      <c r="A110" s="69"/>
      <c r="B110" s="85"/>
      <c r="C110"/>
    </row>
    <row r="111" spans="1:3">
      <c r="A111" s="69"/>
      <c r="B111" s="85"/>
      <c r="C111"/>
    </row>
    <row r="112" spans="1:3">
      <c r="A112" s="69"/>
      <c r="B112" s="85"/>
      <c r="C112"/>
    </row>
    <row r="113" spans="1:3">
      <c r="A113" s="69"/>
      <c r="B113" s="85"/>
      <c r="C113"/>
    </row>
    <row r="114" spans="1:3">
      <c r="A114" s="69"/>
      <c r="B114" s="85"/>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sheetData>
  <sortState ref="A2:C102">
    <sortCondition ref="A2"/>
  </sortState>
  <customSheetViews>
    <customSheetView guid="{A09E5DD0-AC96-4D53-94A2-26B4313321AF}" state="hidden">
      <pane ySplit="1" topLeftCell="A103" activePane="bottomLeft" state="frozen"/>
      <selection pane="bottomLeft" activeCell="C113" sqref="C113"/>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2">
    <tabColor rgb="FF92D050"/>
  </sheetPr>
  <dimension ref="A1:K134"/>
  <sheetViews>
    <sheetView showGridLines="0" topLeftCell="A4" zoomScale="76" zoomScaleNormal="76" zoomScalePageLayoutView="76" workbookViewId="0">
      <selection activeCell="M6" sqref="M6"/>
    </sheetView>
  </sheetViews>
  <sheetFormatPr defaultColWidth="8.7109375" defaultRowHeight="15"/>
  <cols>
    <col min="1" max="1" width="38.85546875" customWidth="1"/>
    <col min="2" max="3" width="15.85546875" customWidth="1"/>
    <col min="4" max="4" width="8.28515625" customWidth="1"/>
    <col min="5" max="5" width="7.28515625" customWidth="1"/>
    <col min="6" max="6" width="28.42578125" customWidth="1"/>
    <col min="7" max="7" width="15.85546875" customWidth="1"/>
    <col min="8" max="8" width="15.85546875" style="46" customWidth="1"/>
    <col min="9" max="9" width="15.85546875" style="3" hidden="1" customWidth="1"/>
    <col min="10" max="10" width="15.85546875" style="11" customWidth="1"/>
  </cols>
  <sheetData>
    <row r="1" spans="1:10" ht="42.75" customHeight="1" thickBot="1">
      <c r="A1" s="356" t="str">
        <f>CONCATENATE("Stepwise Approach towards Rabies Elimination - ",'Country profile'!E3," ",YEAR('Country profile'!F13))</f>
        <v>Stepwise Approach towards Rabies Elimination - Zimbabwe 2016</v>
      </c>
      <c r="B1" s="357"/>
      <c r="C1" s="357"/>
      <c r="D1" s="357"/>
      <c r="E1" s="357"/>
      <c r="F1" s="357"/>
      <c r="G1" s="357"/>
      <c r="H1" s="357"/>
      <c r="I1" s="357"/>
      <c r="J1" s="358"/>
    </row>
    <row r="2" spans="1:10" s="88" customFormat="1" ht="8.25" customHeight="1" thickBot="1">
      <c r="A2" s="86"/>
      <c r="B2" s="86"/>
      <c r="C2" s="86"/>
      <c r="D2" s="87"/>
      <c r="E2" s="86"/>
      <c r="F2" s="86"/>
      <c r="G2" s="86"/>
      <c r="H2" s="86"/>
      <c r="I2" s="86"/>
      <c r="J2" s="86"/>
    </row>
    <row r="3" spans="1:10" ht="43.5" customHeight="1" thickBot="1">
      <c r="A3" s="364" t="str">
        <f>CONCATENATE("STAGE   ",((INDEX(E7:E18,MATCH("PENDING",J7:J18,0)))))</f>
        <v>STAGE   1.5</v>
      </c>
      <c r="B3" s="365"/>
      <c r="C3" s="365"/>
      <c r="D3" s="365"/>
      <c r="E3" s="365"/>
      <c r="F3" s="365"/>
      <c r="G3" s="365"/>
      <c r="H3" s="365"/>
      <c r="I3" s="365"/>
      <c r="J3" s="366"/>
    </row>
    <row r="4" spans="1:10" s="79" customFormat="1" ht="8.25" customHeight="1" thickBot="1">
      <c r="A4" s="89"/>
      <c r="B4" s="90"/>
      <c r="C4" s="90"/>
      <c r="E4" s="91"/>
      <c r="F4" s="91"/>
      <c r="G4" s="91"/>
      <c r="H4" s="91"/>
      <c r="I4" s="91"/>
      <c r="J4" s="91"/>
    </row>
    <row r="5" spans="1:10" s="49" customFormat="1" ht="34.5" customHeight="1" thickBot="1">
      <c r="A5" s="359" t="s">
        <v>323</v>
      </c>
      <c r="B5" s="360"/>
      <c r="C5" s="361"/>
      <c r="E5" s="370" t="s">
        <v>322</v>
      </c>
      <c r="F5" s="371"/>
      <c r="G5" s="371"/>
      <c r="H5" s="371"/>
      <c r="I5" s="371"/>
      <c r="J5" s="372"/>
    </row>
    <row r="6" spans="1:10" ht="63.75" thickBot="1">
      <c r="A6" s="92" t="s">
        <v>313</v>
      </c>
      <c r="B6" s="93" t="s">
        <v>315</v>
      </c>
      <c r="C6" s="94" t="s">
        <v>314</v>
      </c>
      <c r="E6" s="362" t="s">
        <v>0</v>
      </c>
      <c r="F6" s="363"/>
      <c r="G6" s="62" t="s">
        <v>315</v>
      </c>
      <c r="H6" s="62" t="s">
        <v>314</v>
      </c>
      <c r="I6" s="62" t="s">
        <v>320</v>
      </c>
      <c r="J6" s="68" t="s">
        <v>321</v>
      </c>
    </row>
    <row r="7" spans="1:10" ht="30.75" customHeight="1">
      <c r="A7" s="50" t="s">
        <v>614</v>
      </c>
      <c r="B7" s="51">
        <f>(COUNT(STATUS))-C7</f>
        <v>0</v>
      </c>
      <c r="C7" s="52">
        <f>SUM('P-Legislation'!E:E)</f>
        <v>14</v>
      </c>
      <c r="E7" s="70">
        <v>0</v>
      </c>
      <c r="F7" s="376" t="s">
        <v>618</v>
      </c>
      <c r="G7" s="377">
        <f>COUNTIF('SUMMARY (S0-S5)'!N6:N8,"?*")+COUNTIF('SUMMARY (S0-S5)'!H6:H8,"?*")+COUNTIF('SUMMARY (S0-S5)'!J6:J8,"?*")+COUNTIF('SUMMARY (S0-S5)'!B6:B8,"?*")+COUNTIF('SUMMARY (S0-S5)'!F6:F8,"?*")+COUNTIF('SUMMARY (S0-S5)'!D6:D8,"?*")+COUNTIF('SUMMARY (S0-S5)'!L6:L8,"?*")</f>
        <v>0</v>
      </c>
      <c r="H7" s="377">
        <f>COUNTIF('SUMMARY (S0-S5)'!O6:O8,"?*")+COUNTIF('SUMMARY (S0-S5)'!I6:I8,"?*")+COUNTIF('SUMMARY (S0-S5)'!K6:K8,"?*")+COUNTIF('SUMMARY (S0-S5)'!C6:C8,"?*")+COUNTIF('SUMMARY (S0-S5)'!G6:G8,"?*")+COUNTIF('SUMMARY (S0-S5)'!E6:E8,"?*")+COUNTIF('SUMMARY (S0-S5)'!M6:M8,"?*")</f>
        <v>6</v>
      </c>
      <c r="I7" s="378">
        <f>COUNTIF('P-Legislation'!E11,"1")+COUNTIF('T-Lab dx'!E5,"1")+COUNTIF('T-Lab dx'!E6,"1")</f>
        <v>3</v>
      </c>
      <c r="J7" s="66" t="str">
        <f>IF(I7&gt;=2,"COMPLETED",IF(AND(I7&gt;=1,H7&gt;=4),"COMPLETED","PENDING"))</f>
        <v>COMPLETED</v>
      </c>
    </row>
    <row r="8" spans="1:10" ht="30.75" customHeight="1">
      <c r="A8" s="53"/>
      <c r="B8" s="51"/>
      <c r="C8" s="52"/>
      <c r="E8" s="71">
        <v>0.5</v>
      </c>
      <c r="F8" s="374"/>
      <c r="G8" s="367"/>
      <c r="H8" s="355"/>
      <c r="I8" s="375"/>
      <c r="J8" s="67" t="str">
        <f>IF(I7=3,"COMPLETED","PENDING")</f>
        <v>COMPLETED</v>
      </c>
    </row>
    <row r="9" spans="1:10" ht="30.75" customHeight="1">
      <c r="A9" s="50" t="s">
        <v>519</v>
      </c>
      <c r="B9" s="51">
        <f>(COUNT(datastatus)-'SUMMARY (Score)'!C9)</f>
        <v>1</v>
      </c>
      <c r="C9" s="52">
        <f>SUM('T-Data coll &amp; ax'!E:E)</f>
        <v>20</v>
      </c>
      <c r="E9" s="72">
        <v>1</v>
      </c>
      <c r="F9" s="352" t="s">
        <v>619</v>
      </c>
      <c r="G9" s="354">
        <f>COUNTIF('SUMMARY (S0-S5)'!N9:N18,"?*")+COUNTIF('SUMMARY (S0-S5)'!H9:H18,"?*")+COUNTIF('SUMMARY (S0-S5)'!J9:J18,"?*")+COUNTIF('SUMMARY (S0-S5)'!B9:B18,"?*")+COUNTIF('SUMMARY (S0-S5)'!F9:F18,"?*")+COUNTIF('SUMMARY (S0-S5)'!D9:D18,"?*")+COUNTIF('SUMMARY (S0-S5)'!L9:L18,"?*")</f>
        <v>13</v>
      </c>
      <c r="H9" s="367">
        <f>COUNTIF('SUMMARY (S0-S5)'!O9:O18,"?*")+COUNTIF('SUMMARY (S0-S5)'!I9:I18,"?*")+COUNTIF('SUMMARY (S0-S5)'!K9:K18,"?*")+COUNTIF('SUMMARY (S0-S5)'!C9:C18,"?*")+COUNTIF('SUMMARY (S0-S5)'!G9:G18,"?*")+COUNTIF('SUMMARY (S0-S5)'!E9:E18,"?*")+COUNTIF('SUMMARY (S0-S5)'!M9:M18,"?*")</f>
        <v>30</v>
      </c>
      <c r="I9" s="368">
        <f>COUNTIF('O-Cross-cutting issues'!E11,"1")+COUNTIF('O-Cross-cutting issues'!E8,"1")+COUNTIF('T-Data coll &amp; ax'!E5,"1")+COUNTIF('T-Data coll &amp; ax'!E6,"1")+COUNTIF('S-IEC'!E7,"1")+COUNTIF('T-Lab dx'!E7,"1")+COUNTIF('P-Legislation'!E14,"1")+COUNTIF('P-Legislation'!E15,"1")+COUNTIF('T-Prev &amp; Ctrl'!E5,"1")+COUNTIF('T-Prev &amp; Ctrl'!E12,"1")</f>
        <v>8</v>
      </c>
      <c r="J9" s="63" t="str">
        <f>IF(I9&gt;=5,"COMPLETED",IF(AND(I9&gt;=1,H9&gt;2),"COMPLETED","PENDING"))</f>
        <v>COMPLETED</v>
      </c>
    </row>
    <row r="10" spans="1:10" ht="30.75" customHeight="1">
      <c r="A10" s="53"/>
      <c r="B10" s="51"/>
      <c r="C10" s="52"/>
      <c r="E10" s="73">
        <v>1.5</v>
      </c>
      <c r="F10" s="353"/>
      <c r="G10" s="355"/>
      <c r="H10" s="367"/>
      <c r="I10" s="369"/>
      <c r="J10" s="64" t="str">
        <f>IF(I9=10,"COMPLETED","PENDING")</f>
        <v>PENDING</v>
      </c>
    </row>
    <row r="11" spans="1:10" ht="30.75" customHeight="1">
      <c r="A11" s="50" t="s">
        <v>615</v>
      </c>
      <c r="B11" s="51">
        <f>COUNT(labstatus)-'SUMMARY (Score)'!C11</f>
        <v>0</v>
      </c>
      <c r="C11" s="52">
        <f>SUM('T-Lab dx'!E:E)</f>
        <v>12</v>
      </c>
      <c r="E11" s="72">
        <v>2</v>
      </c>
      <c r="F11" s="352" t="s">
        <v>609</v>
      </c>
      <c r="G11" s="354">
        <f>COUNTIF('SUMMARY (S0-S5)'!N19:N25,"?*")+COUNTIF('SUMMARY (S0-S5)'!H19:H25,"?*")+COUNTIF('SUMMARY (S0-S5)'!J19:J25,"?*")+COUNTIF('SUMMARY (S0-S5)'!B19:B25,"?*")+COUNTIF('SUMMARY (S0-S5)'!F19:F25,"?*")+COUNTIF('SUMMARY (S0-S5)'!D19:D25,"?*")+COUNTIF('SUMMARY (S0-S5)'!L19:L25,"?*")</f>
        <v>14</v>
      </c>
      <c r="H11" s="354">
        <f>COUNTIF('SUMMARY (S0-S5)'!O19:O25,"?*")+COUNTIF('SUMMARY (S0-S5)'!I19:I25,"?*")+COUNTIF('SUMMARY (S0-S5)'!K19:K25,"?*")+COUNTIF('SUMMARY (S0-S5)'!C19:C25,"?*")+COUNTIF('SUMMARY (S0-S5)'!G19:G25,"?*")+COUNTIF('SUMMARY (S0-S5)'!E19:E25,"?*")+COUNTIF('SUMMARY (S0-S5)'!M19:M25,"?*")</f>
        <v>17</v>
      </c>
      <c r="I11" s="368">
        <f>COUNTIF('O-Cross-cutting issues'!E13,"1")+COUNTIF('O-Cross-cutting issues'!E14,"1")+COUNTIF('T-Data coll &amp; ax'!E17,"1")+COUNTIF('S-IEC'!E22,"1")+COUNTIF('P-Legislation'!E18,"1")+COUNTIF('T-Prev &amp; Ctrl'!E7,"1")+COUNTIF('T-Prev &amp; Ctrl'!E9,"1")+COUNTIF('T-Prev &amp; Ctrl'!E15,"1")</f>
        <v>5</v>
      </c>
      <c r="J11" s="63" t="str">
        <f>IF(I11&gt;=4,"COMPLETED",IF(AND(I11&gt;=1,H11&gt;15),"COMPLETED","PENDING"))</f>
        <v>COMPLETED</v>
      </c>
    </row>
    <row r="12" spans="1:10" ht="30.75" customHeight="1">
      <c r="A12" s="53"/>
      <c r="B12" s="51"/>
      <c r="C12" s="52"/>
      <c r="E12" s="73">
        <v>2.5</v>
      </c>
      <c r="F12" s="353"/>
      <c r="G12" s="355"/>
      <c r="H12" s="355"/>
      <c r="I12" s="369"/>
      <c r="J12" s="64" t="str">
        <f>IF(I11=8,"COMPLETED","PENDING")</f>
        <v>PENDING</v>
      </c>
    </row>
    <row r="13" spans="1:10" ht="30.75" customHeight="1">
      <c r="A13" s="50" t="s">
        <v>616</v>
      </c>
      <c r="B13" s="51">
        <f>COUNT(iecstatus)-'SUMMARY (Score)'!C13</f>
        <v>17</v>
      </c>
      <c r="C13" s="52">
        <f>SUM('S-IEC'!E:E)</f>
        <v>4</v>
      </c>
      <c r="E13" s="71">
        <v>3</v>
      </c>
      <c r="F13" s="373" t="s">
        <v>610</v>
      </c>
      <c r="G13" s="354">
        <f>COUNTIF('SUMMARY (S0-S5)'!N26:N31,"?*")+COUNTIF('SUMMARY (S0-S5)'!H26:H31,"?*")+COUNTIF('SUMMARY (S0-S5)'!J26:J31,"?*")+COUNTIF('SUMMARY (S0-S5)'!B26:B31,"?*")+COUNTIF('SUMMARY (S0-S5)'!F26:F31,"?*")+COUNTIF('SUMMARY (S0-S5)'!D26:D31,"?*")+COUNTIF('SUMMARY (S0-S5)'!L26:L31,"?*")</f>
        <v>10</v>
      </c>
      <c r="H13" s="354">
        <f>COUNTIF('SUMMARY (S0-S5)'!O26:O31,"?*")+COUNTIF('SUMMARY (S0-S5)'!I26:I31,"?*")+COUNTIF('SUMMARY (S0-S5)'!K26:K31,"?*")+COUNTIF('SUMMARY (S0-S5)'!C26:C31,"?*")+COUNTIF('SUMMARY (S0-S5)'!G26:G31,"?*")+COUNTIF('SUMMARY (S0-S5)'!E26:E31,"?*")+COUNTIF('SUMMARY (S0-S5)'!M26:M31,"?*")</f>
        <v>10</v>
      </c>
      <c r="I13" s="375">
        <f>COUNTIF('T-Data coll &amp; ax'!E18,"1")+COUNTIF('T-Data coll &amp; ax'!E19,"1")+COUNTIF('T-Data coll &amp; ax'!E20,"1")+COUNTIF('S-IEC'!E23,"1")+COUNTIF('S-IEC'!E11,"1")+COUNTIF('T-Prev &amp; Ctrl'!E10,"1")+COUNTIF('T-Prev &amp; Ctrl'!E26,"1")+COUNTIF('T-Prev &amp; Ctrl'!E16,"1")+COUNTIF('T-Prev &amp; Ctrl'!E17,"1")</f>
        <v>3</v>
      </c>
      <c r="J13" s="67" t="str">
        <f>IF(I13&gt;4,"COMPLETED",IF(AND(I13&gt;=1,H13&gt;0),"COMPLETED","PENDING"))</f>
        <v>COMPLETED</v>
      </c>
    </row>
    <row r="14" spans="1:10" ht="30.75" customHeight="1">
      <c r="A14" s="53"/>
      <c r="B14" s="51"/>
      <c r="C14" s="52"/>
      <c r="E14" s="71">
        <v>3.5</v>
      </c>
      <c r="F14" s="374"/>
      <c r="G14" s="355"/>
      <c r="H14" s="355"/>
      <c r="I14" s="375"/>
      <c r="J14" s="67" t="str">
        <f>IF(I13=9,"COMPLETED","PENDING")</f>
        <v>PENDING</v>
      </c>
    </row>
    <row r="15" spans="1:10" ht="30.75" customHeight="1">
      <c r="A15" s="50" t="s">
        <v>410</v>
      </c>
      <c r="B15" s="51">
        <f>COUNT(prevstatus)-'SUMMARY (Score)'!C15</f>
        <v>12</v>
      </c>
      <c r="C15" s="52">
        <f>SUM('T-Prev &amp; Ctrl'!E:E)</f>
        <v>13</v>
      </c>
      <c r="E15" s="72">
        <v>4</v>
      </c>
      <c r="F15" s="352" t="s">
        <v>620</v>
      </c>
      <c r="G15" s="367">
        <f>COUNTIF('SUMMARY (S0-S5)'!N32:N35,"?*")+COUNTIF('SUMMARY (S0-S5)'!H32:H35,"?*")+COUNTIF('SUMMARY (S0-S5)'!J32:J35,"?*")+COUNTIF('SUMMARY (S0-S5)'!B32:B35,"?*")+COUNTIF('SUMMARY (S0-S5)'!F32:F35,"?*")+COUNTIF('SUMMARY (S0-S5)'!D32:D35,"?*")+COUNTIF('SUMMARY (S0-S5)'!L32:L35,"?*")</f>
        <v>6</v>
      </c>
      <c r="H15" s="354">
        <f>COUNTIF('SUMMARY (S0-S5)'!O32:O35,"?*")+COUNTIF('SUMMARY (S0-S5)'!I32:I35,"?*")+COUNTIF('SUMMARY (S0-S5)'!K32:K35,"?*")+COUNTIF('SUMMARY (S0-S5)'!C32:C35,"?*")+COUNTIF('SUMMARY (S0-S5)'!G32:G35,"?*")+COUNTIF('SUMMARY (S0-S5)'!E32:E35,"?*")+COUNTIF('SUMMARY (S0-S5)'!M32:M35,"?*")</f>
        <v>4</v>
      </c>
      <c r="I15" s="368">
        <f>COUNTIF('T-Lab dx'!E15,"1")+COUNTIF('T-Data coll &amp; ax'!E21,"1")+COUNTIF('T-Data coll &amp; ax'!E22,"1")+COUNTIF('T-Prev &amp; Ctrl'!E18,"1")+COUNTIF('T-Prev &amp; Ctrl'!E27,"1")+COUNTIF('S-IEC'!E24,"1")+COUNTIF('T-Prev &amp; Ctrl'!E29,"1")</f>
        <v>4</v>
      </c>
      <c r="J15" s="63" t="str">
        <f>IF(I15&gt;3,"COMPLETED",IF(AND(I15&gt;=1,H15&gt;5),"COMPLETED","PENDING"))</f>
        <v>COMPLETED</v>
      </c>
    </row>
    <row r="16" spans="1:10" ht="30.75" customHeight="1">
      <c r="A16" s="53"/>
      <c r="B16" s="51"/>
      <c r="C16" s="52"/>
      <c r="E16" s="73">
        <v>4.5</v>
      </c>
      <c r="F16" s="353"/>
      <c r="G16" s="367"/>
      <c r="H16" s="355"/>
      <c r="I16" s="369"/>
      <c r="J16" s="64" t="str">
        <f>IF(I15=7,"COMPLETED","PENDING")</f>
        <v>PENDING</v>
      </c>
    </row>
    <row r="17" spans="1:11" ht="30.75" customHeight="1" thickBot="1">
      <c r="A17" s="50" t="s">
        <v>617</v>
      </c>
      <c r="B17" s="51">
        <f>(COUNT(dogstatus)-'SUMMARY (Score)'!C17)</f>
        <v>9</v>
      </c>
      <c r="C17" s="52">
        <f>SUM('S-Dog popn'!E:E)</f>
        <v>2</v>
      </c>
      <c r="E17" s="74">
        <v>5</v>
      </c>
      <c r="F17" s="287" t="s">
        <v>608</v>
      </c>
      <c r="G17" s="55">
        <f>COUNTIF('SUMMARY (S0-S5)'!N36:N38,"?*")+COUNTIF('SUMMARY (S0-S5)'!H36:H38,"?*")+COUNTIF('SUMMARY (S0-S5)'!J36:J38,"?*")+COUNTIF('SUMMARY (S0-S5)'!B36:B38,"?*")+COUNTIF('SUMMARY (S0-S5)'!F36:F38,"?*")+COUNTIF('SUMMARY (S0-S5)'!D36:D38,"?*")+COUNTIF('SUMMARY (S0-S5)'!L36:L38,"?*")</f>
        <v>4</v>
      </c>
      <c r="H17" s="55">
        <f>COUNTIF('SUMMARY (S0-S5)'!O36:O38,"?*")+COUNTIF('SUMMARY (S0-S5)'!I36:I38,"?*")+COUNTIF('SUMMARY (S0-S5)'!K36:K38,"?*")+COUNTIF('SUMMARY (S0-S5)'!C36:C38,"?*")+COUNTIF('SUMMARY (S0-S5)'!G36:G38,"?*")+COUNTIF('SUMMARY (S0-S5)'!E36:E38,"?*")+COUNTIF('SUMMARY (S0-S5)'!M36:M38,"?*")</f>
        <v>3</v>
      </c>
      <c r="I17" s="65">
        <f>H17</f>
        <v>3</v>
      </c>
      <c r="J17" s="56" t="str">
        <f>IF(I17=7,"COMPLETED","PENDING")</f>
        <v>PENDING</v>
      </c>
    </row>
    <row r="18" spans="1:11" ht="30.75" customHeight="1">
      <c r="A18" s="53"/>
      <c r="B18" s="51"/>
      <c r="C18" s="52"/>
      <c r="E18" s="159">
        <v>5</v>
      </c>
      <c r="G18" s="46"/>
      <c r="J18" s="16" t="s">
        <v>447</v>
      </c>
    </row>
    <row r="19" spans="1:11" ht="30.75" customHeight="1" thickBot="1">
      <c r="A19" s="95" t="s">
        <v>423</v>
      </c>
      <c r="B19" s="96">
        <f>COUNT(crossstatus)-'SUMMARY (Score)'!C19</f>
        <v>7</v>
      </c>
      <c r="C19" s="54">
        <f>SUM('O-Cross-cutting issues'!E:E)</f>
        <v>5</v>
      </c>
      <c r="G19" s="46"/>
    </row>
    <row r="20" spans="1:11">
      <c r="B20" s="43"/>
      <c r="G20" s="46"/>
    </row>
    <row r="21" spans="1:11">
      <c r="B21" s="43"/>
      <c r="G21" s="46"/>
    </row>
    <row r="22" spans="1:11">
      <c r="B22" s="43"/>
      <c r="G22" s="46"/>
    </row>
    <row r="23" spans="1:11">
      <c r="B23" s="43"/>
      <c r="G23" s="46"/>
    </row>
    <row r="24" spans="1:11">
      <c r="B24" s="43"/>
      <c r="G24" s="46"/>
    </row>
    <row r="25" spans="1:11" ht="17.25">
      <c r="A25" s="48" t="s">
        <v>418</v>
      </c>
      <c r="C25" s="162"/>
      <c r="G25" s="46"/>
    </row>
    <row r="27" spans="1:11">
      <c r="H27" s="13"/>
      <c r="I27" s="13"/>
      <c r="J27" s="7"/>
      <c r="K27" s="13"/>
    </row>
    <row r="28" spans="1:11">
      <c r="H28" s="13"/>
      <c r="I28" s="13"/>
      <c r="J28" s="7"/>
      <c r="K28" s="13"/>
    </row>
    <row r="29" spans="1:11" ht="15.75" customHeight="1">
      <c r="J29" s="7"/>
      <c r="K29" s="13"/>
    </row>
    <row r="30" spans="1:11" ht="15.75" customHeight="1">
      <c r="J30" s="7"/>
      <c r="K30" s="13"/>
    </row>
    <row r="31" spans="1:11">
      <c r="J31" s="7"/>
      <c r="K31" s="13"/>
    </row>
    <row r="32" spans="1:11">
      <c r="J32" s="7"/>
      <c r="K32" s="13"/>
    </row>
    <row r="33" spans="8:11">
      <c r="H33" s="13"/>
      <c r="I33" s="13"/>
      <c r="J33" s="7"/>
      <c r="K33" s="13"/>
    </row>
    <row r="34" spans="8:11">
      <c r="H34" s="13"/>
      <c r="I34" s="13"/>
      <c r="J34" s="7"/>
      <c r="K34" s="13"/>
    </row>
    <row r="35" spans="8:11">
      <c r="H35" s="13"/>
      <c r="I35" s="13"/>
      <c r="J35" s="7"/>
      <c r="K35" s="13"/>
    </row>
    <row r="36" spans="8:11">
      <c r="H36" s="13"/>
      <c r="I36" s="13"/>
      <c r="J36" s="7"/>
      <c r="K36" s="13"/>
    </row>
    <row r="37" spans="8:11">
      <c r="H37" s="13"/>
      <c r="I37" s="13"/>
      <c r="J37" s="7"/>
      <c r="K37" s="13"/>
    </row>
    <row r="38" spans="8:11">
      <c r="H38" s="13"/>
      <c r="I38" s="13"/>
      <c r="J38" s="7"/>
      <c r="K38" s="13"/>
    </row>
    <row r="39" spans="8:11">
      <c r="H39" s="13"/>
      <c r="I39" s="13"/>
      <c r="J39" s="7"/>
      <c r="K39" s="13"/>
    </row>
    <row r="40" spans="8:11">
      <c r="H40" s="13"/>
      <c r="I40" s="13"/>
      <c r="J40" s="7"/>
      <c r="K40" s="13"/>
    </row>
    <row r="41" spans="8:11">
      <c r="H41" s="13"/>
      <c r="I41" s="13"/>
      <c r="J41" s="7"/>
      <c r="K41" s="13"/>
    </row>
    <row r="42" spans="8:11">
      <c r="H42" s="13"/>
      <c r="I42" s="13"/>
      <c r="J42" s="7"/>
      <c r="K42" s="13"/>
    </row>
    <row r="43" spans="8:11">
      <c r="H43" s="13"/>
      <c r="I43" s="13"/>
      <c r="J43" s="7"/>
      <c r="K43" s="13"/>
    </row>
    <row r="44" spans="8:11">
      <c r="H44" s="13"/>
      <c r="I44" s="13"/>
      <c r="J44" s="7"/>
      <c r="K44" s="13"/>
    </row>
    <row r="45" spans="8:11">
      <c r="H45" s="13"/>
      <c r="I45" s="13"/>
      <c r="J45" s="7"/>
      <c r="K45" s="13"/>
    </row>
    <row r="46" spans="8:11">
      <c r="H46" s="13"/>
      <c r="I46" s="13"/>
      <c r="J46" s="7"/>
      <c r="K46" s="13"/>
    </row>
    <row r="47" spans="8:11">
      <c r="H47" s="13"/>
      <c r="I47" s="13"/>
      <c r="J47" s="7"/>
      <c r="K47" s="13"/>
    </row>
    <row r="48" spans="8:11">
      <c r="H48" s="13"/>
      <c r="I48" s="13"/>
      <c r="J48" s="7"/>
      <c r="K48" s="13"/>
    </row>
    <row r="49" spans="8:11">
      <c r="H49" s="13"/>
      <c r="I49" s="13"/>
      <c r="J49" s="7"/>
      <c r="K49" s="13"/>
    </row>
    <row r="50" spans="8:11">
      <c r="H50" s="13"/>
      <c r="I50" s="13"/>
      <c r="J50" s="7"/>
      <c r="K50" s="13"/>
    </row>
    <row r="51" spans="8:11">
      <c r="H51" s="13"/>
      <c r="I51" s="13"/>
      <c r="J51" s="7"/>
      <c r="K51" s="13"/>
    </row>
    <row r="52" spans="8:11">
      <c r="H52" s="13"/>
      <c r="I52" s="13"/>
      <c r="J52" s="7"/>
      <c r="K52" s="13"/>
    </row>
    <row r="53" spans="8:11">
      <c r="H53" s="13"/>
      <c r="I53" s="13"/>
      <c r="J53" s="7"/>
      <c r="K53" s="13"/>
    </row>
    <row r="54" spans="8:11">
      <c r="H54" s="13"/>
      <c r="I54" s="13"/>
      <c r="J54" s="7"/>
      <c r="K54" s="13"/>
    </row>
    <row r="55" spans="8:11">
      <c r="H55" s="13"/>
      <c r="I55" s="13"/>
      <c r="J55" s="7"/>
      <c r="K55" s="13"/>
    </row>
    <row r="56" spans="8:11">
      <c r="H56" s="13"/>
      <c r="I56" s="13"/>
      <c r="J56" s="7"/>
      <c r="K56" s="13"/>
    </row>
    <row r="57" spans="8:11">
      <c r="J57" s="7"/>
      <c r="K57" s="13"/>
    </row>
    <row r="58" spans="8:11">
      <c r="J58" s="7"/>
      <c r="K58" s="13"/>
    </row>
    <row r="59" spans="8:11">
      <c r="J59" s="7"/>
      <c r="K59" s="13"/>
    </row>
    <row r="60" spans="8:11">
      <c r="J60" s="7"/>
      <c r="K60" s="13"/>
    </row>
    <row r="61" spans="8:11">
      <c r="J61" s="7"/>
      <c r="K61" s="13"/>
    </row>
    <row r="62" spans="8:11">
      <c r="J62" s="7"/>
      <c r="K62" s="13"/>
    </row>
    <row r="63" spans="8:11">
      <c r="J63" s="7"/>
      <c r="K63" s="13"/>
    </row>
    <row r="64" spans="8:11">
      <c r="J64" s="7"/>
      <c r="K64" s="13"/>
    </row>
    <row r="65" spans="8:11">
      <c r="J65" s="7"/>
      <c r="K65" s="13"/>
    </row>
    <row r="66" spans="8:11">
      <c r="J66" s="7"/>
      <c r="K66" s="13"/>
    </row>
    <row r="67" spans="8:11">
      <c r="J67" s="7"/>
      <c r="K67" s="13"/>
    </row>
    <row r="68" spans="8:11">
      <c r="J68" s="7"/>
      <c r="K68" s="13"/>
    </row>
    <row r="69" spans="8:11">
      <c r="H69" s="13"/>
      <c r="I69" s="13"/>
      <c r="J69" s="7"/>
      <c r="K69" s="13"/>
    </row>
    <row r="70" spans="8:11">
      <c r="H70" s="13"/>
      <c r="I70" s="13"/>
      <c r="J70" s="7"/>
      <c r="K70" s="13"/>
    </row>
    <row r="71" spans="8:11">
      <c r="J71" s="7"/>
      <c r="K71" s="13"/>
    </row>
    <row r="72" spans="8:11">
      <c r="J72" s="7"/>
      <c r="K72" s="13"/>
    </row>
    <row r="73" spans="8:11">
      <c r="J73" s="7"/>
      <c r="K73" s="13"/>
    </row>
    <row r="74" spans="8:11">
      <c r="J74" s="7"/>
      <c r="K74" s="13"/>
    </row>
    <row r="75" spans="8:11">
      <c r="J75" s="7"/>
      <c r="K75" s="13"/>
    </row>
    <row r="76" spans="8:11">
      <c r="J76" s="7"/>
      <c r="K76" s="13"/>
    </row>
    <row r="77" spans="8:11">
      <c r="J77" s="7"/>
      <c r="K77" s="13"/>
    </row>
    <row r="78" spans="8:11">
      <c r="J78" s="7"/>
      <c r="K78" s="13"/>
    </row>
    <row r="79" spans="8:11">
      <c r="H79" s="13"/>
      <c r="I79" s="13"/>
      <c r="J79" s="7"/>
      <c r="K79" s="13"/>
    </row>
    <row r="80" spans="8:11">
      <c r="H80" s="13"/>
      <c r="I80" s="13"/>
      <c r="J80" s="7"/>
      <c r="K80" s="13"/>
    </row>
    <row r="81" spans="8:11">
      <c r="H81" s="13"/>
      <c r="I81" s="13"/>
      <c r="J81" s="7"/>
      <c r="K81" s="13"/>
    </row>
    <row r="82" spans="8:11">
      <c r="H82" s="13"/>
      <c r="I82" s="13"/>
      <c r="J82" s="7"/>
      <c r="K82" s="13"/>
    </row>
    <row r="83" spans="8:11">
      <c r="H83" s="13"/>
      <c r="I83" s="13"/>
      <c r="J83" s="7"/>
      <c r="K83" s="13"/>
    </row>
    <row r="84" spans="8:11">
      <c r="H84" s="13"/>
      <c r="I84" s="13"/>
      <c r="J84" s="7"/>
      <c r="K84" s="13"/>
    </row>
    <row r="85" spans="8:11">
      <c r="H85" s="13"/>
      <c r="I85" s="13"/>
      <c r="J85" s="7"/>
      <c r="K85" s="13"/>
    </row>
    <row r="86" spans="8:11">
      <c r="H86" s="13"/>
      <c r="I86" s="13"/>
      <c r="J86" s="7"/>
      <c r="K86" s="13"/>
    </row>
    <row r="87" spans="8:11">
      <c r="H87" s="13"/>
      <c r="I87" s="13"/>
      <c r="J87" s="7"/>
      <c r="K87" s="13"/>
    </row>
    <row r="88" spans="8:11">
      <c r="H88" s="13"/>
      <c r="I88" s="13"/>
      <c r="J88" s="7"/>
      <c r="K88" s="13"/>
    </row>
    <row r="89" spans="8:11">
      <c r="H89" s="13"/>
      <c r="I89" s="13"/>
      <c r="J89" s="7"/>
      <c r="K89" s="13"/>
    </row>
    <row r="90" spans="8:11">
      <c r="H90" s="13"/>
      <c r="I90" s="13"/>
      <c r="J90" s="7"/>
      <c r="K90" s="13"/>
    </row>
    <row r="91" spans="8:11">
      <c r="H91" s="13"/>
      <c r="I91" s="13"/>
      <c r="J91" s="7"/>
      <c r="K91" s="13"/>
    </row>
    <row r="92" spans="8:11">
      <c r="H92" s="13"/>
      <c r="I92" s="13"/>
      <c r="J92" s="7"/>
      <c r="K92" s="13"/>
    </row>
    <row r="93" spans="8:11">
      <c r="H93" s="13"/>
      <c r="I93" s="13"/>
      <c r="J93" s="7"/>
      <c r="K93" s="13"/>
    </row>
    <row r="94" spans="8:11">
      <c r="H94" s="13"/>
      <c r="I94" s="13"/>
      <c r="J94" s="7"/>
      <c r="K94" s="13"/>
    </row>
    <row r="95" spans="8:11">
      <c r="J95" s="7"/>
      <c r="K95" s="13"/>
    </row>
    <row r="96" spans="8:11">
      <c r="J96" s="7"/>
      <c r="K96" s="13"/>
    </row>
    <row r="97" spans="8:11">
      <c r="J97" s="7"/>
      <c r="K97" s="13"/>
    </row>
    <row r="98" spans="8:11">
      <c r="J98" s="7"/>
      <c r="K98" s="13"/>
    </row>
    <row r="99" spans="8:11">
      <c r="J99" s="7"/>
      <c r="K99" s="13"/>
    </row>
    <row r="100" spans="8:11">
      <c r="J100" s="7"/>
      <c r="K100" s="13"/>
    </row>
    <row r="101" spans="8:11">
      <c r="J101" s="7"/>
      <c r="K101" s="13"/>
    </row>
    <row r="102" spans="8:11">
      <c r="J102" s="7"/>
      <c r="K102" s="13"/>
    </row>
    <row r="103" spans="8:11">
      <c r="J103" s="7"/>
      <c r="K103" s="13"/>
    </row>
    <row r="104" spans="8:11">
      <c r="H104" s="13"/>
      <c r="I104" s="13"/>
      <c r="J104" s="7"/>
      <c r="K104" s="13"/>
    </row>
    <row r="105" spans="8:11">
      <c r="H105" s="13"/>
      <c r="I105" s="13"/>
      <c r="J105" s="7"/>
      <c r="K105" s="13"/>
    </row>
    <row r="106" spans="8:11">
      <c r="H106" s="13"/>
      <c r="I106" s="13"/>
      <c r="J106" s="7"/>
      <c r="K106" s="13"/>
    </row>
    <row r="107" spans="8:11">
      <c r="H107" s="13"/>
      <c r="I107" s="13"/>
      <c r="J107" s="7"/>
      <c r="K107" s="13"/>
    </row>
    <row r="108" spans="8:11">
      <c r="J108" s="7"/>
      <c r="K108" s="13"/>
    </row>
    <row r="109" spans="8:11">
      <c r="J109" s="7"/>
      <c r="K109" s="13"/>
    </row>
    <row r="110" spans="8:11">
      <c r="J110" s="7"/>
      <c r="K110" s="13"/>
    </row>
    <row r="111" spans="8:11">
      <c r="J111" s="7"/>
      <c r="K111" s="13"/>
    </row>
    <row r="112" spans="8:11">
      <c r="J112" s="7"/>
      <c r="K112" s="13"/>
    </row>
    <row r="113" spans="8:11">
      <c r="J113" s="7"/>
      <c r="K113" s="13"/>
    </row>
    <row r="114" spans="8:11">
      <c r="J114" s="7"/>
      <c r="K114" s="13"/>
    </row>
    <row r="115" spans="8:11">
      <c r="J115" s="7"/>
      <c r="K115" s="13"/>
    </row>
    <row r="116" spans="8:11">
      <c r="J116" s="7"/>
      <c r="K116" s="13"/>
    </row>
    <row r="117" spans="8:11">
      <c r="J117" s="7"/>
      <c r="K117" s="13"/>
    </row>
    <row r="118" spans="8:11">
      <c r="J118" s="7"/>
      <c r="K118" s="13"/>
    </row>
    <row r="119" spans="8:11">
      <c r="J119" s="7"/>
      <c r="K119" s="13"/>
    </row>
    <row r="120" spans="8:11">
      <c r="J120" s="7"/>
      <c r="K120" s="13"/>
    </row>
    <row r="121" spans="8:11">
      <c r="J121" s="7"/>
      <c r="K121" s="13"/>
    </row>
    <row r="122" spans="8:11">
      <c r="J122" s="7"/>
      <c r="K122" s="13"/>
    </row>
    <row r="123" spans="8:11">
      <c r="J123" s="7"/>
      <c r="K123" s="13"/>
    </row>
    <row r="124" spans="8:11">
      <c r="J124" s="7"/>
      <c r="K124" s="13"/>
    </row>
    <row r="125" spans="8:11">
      <c r="H125" s="13"/>
      <c r="I125" s="13"/>
      <c r="J125" s="7"/>
      <c r="K125" s="13"/>
    </row>
    <row r="126" spans="8:11">
      <c r="H126" s="13"/>
      <c r="I126" s="13"/>
      <c r="J126" s="7"/>
      <c r="K126" s="13"/>
    </row>
    <row r="127" spans="8:11">
      <c r="H127" s="13"/>
      <c r="I127" s="13"/>
      <c r="J127" s="7"/>
      <c r="K127" s="13"/>
    </row>
    <row r="128" spans="8:11">
      <c r="H128" s="13"/>
      <c r="I128" s="13"/>
      <c r="J128" s="7"/>
      <c r="K128" s="13"/>
    </row>
    <row r="129" spans="8:11">
      <c r="H129" s="13"/>
      <c r="I129" s="13"/>
      <c r="J129" s="7"/>
      <c r="K129" s="13"/>
    </row>
    <row r="130" spans="8:11">
      <c r="H130" s="13"/>
      <c r="I130" s="13"/>
      <c r="J130" s="7"/>
      <c r="K130" s="13"/>
    </row>
    <row r="131" spans="8:11">
      <c r="H131" s="13"/>
      <c r="I131" s="13"/>
      <c r="J131" s="7"/>
      <c r="K131" s="13"/>
    </row>
    <row r="132" spans="8:11">
      <c r="H132" s="13"/>
      <c r="I132" s="13"/>
      <c r="J132" s="7"/>
      <c r="K132" s="13"/>
    </row>
    <row r="133" spans="8:11">
      <c r="H133" s="13"/>
      <c r="I133" s="13"/>
      <c r="J133" s="7"/>
      <c r="K133" s="13"/>
    </row>
    <row r="134" spans="8:11">
      <c r="H134" s="13"/>
      <c r="I134" s="13"/>
      <c r="J134" s="7"/>
      <c r="K134" s="13"/>
    </row>
  </sheetData>
  <sheetProtection algorithmName="SHA-512" hashValue="rLjJQnQqRaAI7AUi32HEDQftNKvIK/ky/DatzbV7qm+me/TuItHbG5PNUmAVVi+9Var3XR8f4VcLlQquCjbEPQ==" saltValue="1Rg4VWW3Zn8qx+pzSAgRTQ==" spinCount="100000" sheet="1" objects="1" scenarios="1" formatColumns="0"/>
  <customSheetViews>
    <customSheetView guid="{A09E5DD0-AC96-4D53-94A2-26B4313321AF}" scale="76" showGridLines="0">
      <selection activeCell="G11" sqref="G11:G12"/>
      <rowBreaks count="2" manualBreakCount="2">
        <brk id="56" max="9" man="1"/>
        <brk id="95" max="9" man="1"/>
      </rowBreaks>
      <pageMargins left="0.5" right="0.5" top="0.75" bottom="0.75" header="0.3" footer="0.3"/>
      <pageSetup paperSize="9" scale="76" orientation="landscape" r:id="rId1"/>
    </customSheetView>
  </customSheetViews>
  <mergeCells count="25">
    <mergeCell ref="F15:F16"/>
    <mergeCell ref="G15:G16"/>
    <mergeCell ref="H15:H16"/>
    <mergeCell ref="I15:I16"/>
    <mergeCell ref="E5:J5"/>
    <mergeCell ref="H11:H12"/>
    <mergeCell ref="I11:I12"/>
    <mergeCell ref="F13:F14"/>
    <mergeCell ref="G13:G14"/>
    <mergeCell ref="H13:H14"/>
    <mergeCell ref="I13:I14"/>
    <mergeCell ref="F7:F8"/>
    <mergeCell ref="G7:G8"/>
    <mergeCell ref="H7:H8"/>
    <mergeCell ref="I7:I8"/>
    <mergeCell ref="F9:F10"/>
    <mergeCell ref="F11:F12"/>
    <mergeCell ref="G11:G12"/>
    <mergeCell ref="A1:J1"/>
    <mergeCell ref="A5:C5"/>
    <mergeCell ref="E6:F6"/>
    <mergeCell ref="A3:J3"/>
    <mergeCell ref="G9:G10"/>
    <mergeCell ref="H9:H10"/>
    <mergeCell ref="I9:I10"/>
  </mergeCells>
  <conditionalFormatting sqref="J7">
    <cfRule type="cellIs" dxfId="23" priority="38" operator="equal">
      <formula>"FAIL"</formula>
    </cfRule>
    <cfRule type="cellIs" dxfId="22" priority="39" operator="equal">
      <formula>"PASS"</formula>
    </cfRule>
    <cfRule type="colorScale" priority="40">
      <colorScale>
        <cfvo type="min" val="0"/>
        <cfvo type="percentile" val="50"/>
        <cfvo type="max" val="0"/>
        <color rgb="FFF8696B"/>
        <color rgb="FFFFEB84"/>
        <color rgb="FF63BE7B"/>
      </colorScale>
    </cfRule>
  </conditionalFormatting>
  <conditionalFormatting sqref="J9">
    <cfRule type="cellIs" dxfId="21" priority="33" operator="equal">
      <formula>"FAIL"</formula>
    </cfRule>
    <cfRule type="cellIs" dxfId="20" priority="34" operator="equal">
      <formula>"PASS"</formula>
    </cfRule>
    <cfRule type="colorScale" priority="35">
      <colorScale>
        <cfvo type="min" val="0"/>
        <cfvo type="percentile" val="50"/>
        <cfvo type="max" val="0"/>
        <color rgb="FFF8696B"/>
        <color rgb="FFFFEB84"/>
        <color rgb="FF63BE7B"/>
      </colorScale>
    </cfRule>
  </conditionalFormatting>
  <conditionalFormatting sqref="J8">
    <cfRule type="cellIs" dxfId="19" priority="30" operator="equal">
      <formula>"FAIL"</formula>
    </cfRule>
    <cfRule type="cellIs" dxfId="18" priority="31" operator="equal">
      <formula>"PASS"</formula>
    </cfRule>
    <cfRule type="colorScale" priority="32">
      <colorScale>
        <cfvo type="min" val="0"/>
        <cfvo type="percentile" val="50"/>
        <cfvo type="max" val="0"/>
        <color rgb="FFF8696B"/>
        <color rgb="FFFFEB84"/>
        <color rgb="FF63BE7B"/>
      </colorScale>
    </cfRule>
  </conditionalFormatting>
  <conditionalFormatting sqref="J10">
    <cfRule type="cellIs" dxfId="17" priority="27" operator="equal">
      <formula>"FAIL"</formula>
    </cfRule>
    <cfRule type="cellIs" dxfId="16" priority="28" operator="equal">
      <formula>"PASS"</formula>
    </cfRule>
    <cfRule type="colorScale" priority="29">
      <colorScale>
        <cfvo type="min" val="0"/>
        <cfvo type="percentile" val="50"/>
        <cfvo type="max" val="0"/>
        <color rgb="FFF8696B"/>
        <color rgb="FFFFEB84"/>
        <color rgb="FF63BE7B"/>
      </colorScale>
    </cfRule>
  </conditionalFormatting>
  <conditionalFormatting sqref="J11">
    <cfRule type="cellIs" dxfId="15" priority="24" operator="equal">
      <formula>"FAIL"</formula>
    </cfRule>
    <cfRule type="cellIs" dxfId="14" priority="25" operator="equal">
      <formula>"PASS"</formula>
    </cfRule>
    <cfRule type="colorScale" priority="26">
      <colorScale>
        <cfvo type="min" val="0"/>
        <cfvo type="percentile" val="50"/>
        <cfvo type="max" val="0"/>
        <color rgb="FFF8696B"/>
        <color rgb="FFFFEB84"/>
        <color rgb="FF63BE7B"/>
      </colorScale>
    </cfRule>
  </conditionalFormatting>
  <conditionalFormatting sqref="J12">
    <cfRule type="cellIs" dxfId="13" priority="21" operator="equal">
      <formula>"FAIL"</formula>
    </cfRule>
    <cfRule type="cellIs" dxfId="12" priority="22" operator="equal">
      <formula>"PASS"</formula>
    </cfRule>
    <cfRule type="colorScale" priority="23">
      <colorScale>
        <cfvo type="min" val="0"/>
        <cfvo type="percentile" val="50"/>
        <cfvo type="max" val="0"/>
        <color rgb="FFF8696B"/>
        <color rgb="FFFFEB84"/>
        <color rgb="FF63BE7B"/>
      </colorScale>
    </cfRule>
  </conditionalFormatting>
  <conditionalFormatting sqref="J13">
    <cfRule type="cellIs" dxfId="11" priority="18" operator="equal">
      <formula>"FAIL"</formula>
    </cfRule>
    <cfRule type="cellIs" dxfId="10" priority="19" operator="equal">
      <formula>"PASS"</formula>
    </cfRule>
    <cfRule type="colorScale" priority="20">
      <colorScale>
        <cfvo type="min" val="0"/>
        <cfvo type="percentile" val="50"/>
        <cfvo type="max" val="0"/>
        <color rgb="FFF8696B"/>
        <color rgb="FFFFEB84"/>
        <color rgb="FF63BE7B"/>
      </colorScale>
    </cfRule>
  </conditionalFormatting>
  <conditionalFormatting sqref="J14">
    <cfRule type="cellIs" dxfId="9" priority="15" operator="equal">
      <formula>"FAIL"</formula>
    </cfRule>
    <cfRule type="cellIs" dxfId="8" priority="16" operator="equal">
      <formula>"PASS"</formula>
    </cfRule>
    <cfRule type="colorScale" priority="17">
      <colorScale>
        <cfvo type="min" val="0"/>
        <cfvo type="percentile" val="50"/>
        <cfvo type="max" val="0"/>
        <color rgb="FFF8696B"/>
        <color rgb="FFFFEB84"/>
        <color rgb="FF63BE7B"/>
      </colorScale>
    </cfRule>
  </conditionalFormatting>
  <conditionalFormatting sqref="J15">
    <cfRule type="cellIs" dxfId="7" priority="12" operator="equal">
      <formula>"FAIL"</formula>
    </cfRule>
    <cfRule type="cellIs" dxfId="6" priority="13" operator="equal">
      <formula>"PASS"</formula>
    </cfRule>
    <cfRule type="colorScale" priority="14">
      <colorScale>
        <cfvo type="min" val="0"/>
        <cfvo type="percentile" val="50"/>
        <cfvo type="max" val="0"/>
        <color rgb="FFF8696B"/>
        <color rgb="FFFFEB84"/>
        <color rgb="FF63BE7B"/>
      </colorScale>
    </cfRule>
  </conditionalFormatting>
  <conditionalFormatting sqref="J16">
    <cfRule type="cellIs" dxfId="5" priority="9" operator="equal">
      <formula>"FAIL"</formula>
    </cfRule>
    <cfRule type="cellIs" dxfId="4" priority="10" operator="equal">
      <formula>"PASS"</formula>
    </cfRule>
    <cfRule type="colorScale" priority="11">
      <colorScale>
        <cfvo type="min" val="0"/>
        <cfvo type="percentile" val="50"/>
        <cfvo type="max" val="0"/>
        <color rgb="FFF8696B"/>
        <color rgb="FFFFEB84"/>
        <color rgb="FF63BE7B"/>
      </colorScale>
    </cfRule>
  </conditionalFormatting>
  <conditionalFormatting sqref="J17">
    <cfRule type="cellIs" dxfId="3" priority="3" operator="equal">
      <formula>"FAIL"</formula>
    </cfRule>
    <cfRule type="cellIs" dxfId="2" priority="4" operator="equal">
      <formula>"PASS"</formula>
    </cfRule>
    <cfRule type="colorScale" priority="5">
      <colorScale>
        <cfvo type="min" val="0"/>
        <cfvo type="percentile" val="50"/>
        <cfvo type="max" val="0"/>
        <color rgb="FFF8696B"/>
        <color rgb="FFFFEB84"/>
        <color rgb="FF63BE7B"/>
      </colorScale>
    </cfRule>
  </conditionalFormatting>
  <conditionalFormatting sqref="J7:J17">
    <cfRule type="cellIs" dxfId="1" priority="1" operator="equal">
      <formula>"PENDING"</formula>
    </cfRule>
    <cfRule type="cellIs" dxfId="0" priority="2" operator="equal">
      <formula>"COMPLETED"</formula>
    </cfRule>
  </conditionalFormatting>
  <pageMargins left="0.5" right="0.5" top="0.75" bottom="0.75" header="0.3" footer="0.3"/>
  <pageSetup paperSize="9" scale="76" orientation="landscape" r:id="rId2"/>
  <rowBreaks count="2" manualBreakCount="2">
    <brk id="56" max="9" man="1"/>
    <brk id="95" max="9" man="1"/>
  </rowBreaks>
  <drawing r:id="rId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7">
    <tabColor rgb="FF92D050"/>
  </sheetPr>
  <dimension ref="A1:O237"/>
  <sheetViews>
    <sheetView showGridLines="0" tabSelected="1" zoomScale="70" zoomScaleNormal="70" workbookViewId="0">
      <pane xSplit="1" ySplit="5" topLeftCell="B9" activePane="bottomRight" state="frozen"/>
      <selection activeCell="C14" sqref="C14"/>
      <selection pane="topRight" activeCell="C14" sqref="C14"/>
      <selection pane="bottomLeft" activeCell="C14" sqref="C14"/>
      <selection pane="bottomRight" activeCell="E5" sqref="E5"/>
    </sheetView>
  </sheetViews>
  <sheetFormatPr defaultRowHeight="15"/>
  <cols>
    <col min="2" max="15" width="23.7109375" customWidth="1"/>
  </cols>
  <sheetData>
    <row r="1" spans="1:15" ht="18.75">
      <c r="A1" s="36" t="s">
        <v>44</v>
      </c>
      <c r="D1" s="45" t="str">
        <f>IF(ISBLANK('Country profile'!E3),"",UPPER('Country profile'!E3))</f>
        <v>ZIMBABWE</v>
      </c>
      <c r="E1" s="187">
        <f>IF(ISBLANK('Country profile'!F13),"",YEAR('Country profile'!F13))</f>
        <v>2016</v>
      </c>
      <c r="N1" s="11"/>
      <c r="O1" s="11"/>
    </row>
    <row r="2" spans="1:15" s="11" customFormat="1">
      <c r="A2" s="12" t="s">
        <v>43</v>
      </c>
      <c r="H2"/>
    </row>
    <row r="3" spans="1:15" s="11" customFormat="1">
      <c r="A3" s="42"/>
      <c r="H3" s="57"/>
    </row>
    <row r="4" spans="1:15" s="11" customFormat="1" ht="30.75" customHeight="1">
      <c r="A4" s="379" t="s">
        <v>0</v>
      </c>
      <c r="B4" s="379" t="s">
        <v>39</v>
      </c>
      <c r="C4" s="380"/>
      <c r="D4" s="379" t="s">
        <v>32</v>
      </c>
      <c r="E4" s="380"/>
      <c r="F4" s="382" t="s">
        <v>38</v>
      </c>
      <c r="G4" s="382"/>
      <c r="H4" s="379" t="s">
        <v>37</v>
      </c>
      <c r="I4" s="380"/>
      <c r="J4" s="382" t="s">
        <v>29</v>
      </c>
      <c r="K4" s="382"/>
      <c r="L4" s="379" t="s">
        <v>33</v>
      </c>
      <c r="M4" s="380"/>
      <c r="N4" s="379" t="s">
        <v>27</v>
      </c>
      <c r="O4" s="380"/>
    </row>
    <row r="5" spans="1:15" s="14" customFormat="1">
      <c r="A5" s="381"/>
      <c r="B5" s="23" t="s">
        <v>317</v>
      </c>
      <c r="C5" s="24" t="s">
        <v>36</v>
      </c>
      <c r="D5" s="23" t="s">
        <v>317</v>
      </c>
      <c r="E5" s="24" t="s">
        <v>36</v>
      </c>
      <c r="F5" s="25" t="s">
        <v>317</v>
      </c>
      <c r="G5" s="25" t="s">
        <v>36</v>
      </c>
      <c r="H5" s="23" t="s">
        <v>317</v>
      </c>
      <c r="I5" s="24" t="s">
        <v>36</v>
      </c>
      <c r="J5" s="25" t="s">
        <v>317</v>
      </c>
      <c r="K5" s="25" t="s">
        <v>36</v>
      </c>
      <c r="L5" s="23" t="s">
        <v>317</v>
      </c>
      <c r="M5" s="26" t="s">
        <v>36</v>
      </c>
      <c r="N5" s="23" t="s">
        <v>317</v>
      </c>
      <c r="O5" s="24" t="s">
        <v>36</v>
      </c>
    </row>
    <row r="6" spans="1:15" s="15" customFormat="1" ht="76.5">
      <c r="A6" s="205">
        <v>0</v>
      </c>
      <c r="B6" s="211"/>
      <c r="C6" s="153"/>
      <c r="D6" s="211"/>
      <c r="E6" s="153"/>
      <c r="F6" s="217"/>
      <c r="G6" s="214"/>
      <c r="H6" s="211"/>
      <c r="I6" s="153"/>
      <c r="J6" s="217" t="str">
        <f>IF('T-Lab dx'!E5=0,'T-Lab dx'!C5,"")</f>
        <v/>
      </c>
      <c r="K6" s="214" t="str">
        <f>IF('T-Lab dx'!E5=1,'T-Lab dx'!C5,"")</f>
        <v>Contacts with an international rabies reference laboratory or international collaborating/reference center are established</v>
      </c>
      <c r="L6" s="211" t="str">
        <f>IF('O-Cross-cutting issues'!E5=0,'O-Cross-cutting issues'!C5,"")</f>
        <v/>
      </c>
      <c r="M6" s="153" t="str">
        <f>IF('O-Cross-cutting issues'!E5=1,'O-Cross-cutting issues'!C5,"")</f>
        <v xml:space="preserve">Result of rabies sample(s) are shared appropriately with local and national authorities </v>
      </c>
      <c r="N6" s="211" t="str">
        <f>IF('P-Legislation'!E5=0,'P-Legislation'!C5,"")</f>
        <v/>
      </c>
      <c r="O6" s="153" t="str">
        <f>IF('P-Legislation'!E5=1,'P-Legislation'!C5,"")</f>
        <v>A case definition consistent with OIE for animal rabies is available</v>
      </c>
    </row>
    <row r="7" spans="1:15" s="15" customFormat="1" ht="76.5">
      <c r="A7" s="206"/>
      <c r="B7" s="212"/>
      <c r="C7" s="154"/>
      <c r="D7" s="212"/>
      <c r="E7" s="154"/>
      <c r="F7" s="218"/>
      <c r="G7" s="215"/>
      <c r="H7" s="212"/>
      <c r="I7" s="154"/>
      <c r="J7" s="218" t="str">
        <f>IF('T-Lab dx'!E6=0,'T-Lab dx'!C6,"")</f>
        <v/>
      </c>
      <c r="K7" s="215" t="str">
        <f>IF('T-Lab dx'!E6=1,'T-Lab dx'!C6,"")</f>
        <v xml:space="preserve">At least one rabies suspect sample of animals or humans is submitted to an international rabies reference laboratory for confirmation </v>
      </c>
      <c r="L7" s="212"/>
      <c r="M7" s="154"/>
      <c r="N7" s="212" t="str">
        <f>IF('P-Legislation'!E8=0,'P-Legislation'!C8,"")</f>
        <v/>
      </c>
      <c r="O7" s="154" t="str">
        <f>IF('P-Legislation'!E8=1,'P-Legislation'!C8,"")</f>
        <v>A case definition consistent with WHO for human rabies is available</v>
      </c>
    </row>
    <row r="8" spans="1:15" s="15" customFormat="1" ht="51">
      <c r="A8" s="206"/>
      <c r="B8" s="221"/>
      <c r="C8" s="223"/>
      <c r="D8" s="221"/>
      <c r="E8" s="223"/>
      <c r="F8" s="224"/>
      <c r="G8" s="222"/>
      <c r="H8" s="221"/>
      <c r="I8" s="223"/>
      <c r="J8" s="224"/>
      <c r="K8" s="222"/>
      <c r="L8" s="221"/>
      <c r="M8" s="223"/>
      <c r="N8" s="221" t="str">
        <f>IF('P-Legislation'!E11=0,'P-Legislation'!C11,"")</f>
        <v/>
      </c>
      <c r="O8" s="223" t="str">
        <f>IF('P-Legislation'!E11=1,'P-Legislation'!C11,"")</f>
        <v xml:space="preserve">The national authority reports at least one confirmed rabies case to WHO or OIE </v>
      </c>
    </row>
    <row r="9" spans="1:15" s="15" customFormat="1" ht="51">
      <c r="A9" s="205">
        <v>1</v>
      </c>
      <c r="B9" s="211" t="str">
        <f>IF('S-IEC'!E5=0,'S-IEC'!C5,"")</f>
        <v>Communications situation and needs assessed at pilot level</v>
      </c>
      <c r="C9" s="153" t="str">
        <f>IF('S-IEC'!E5=1,'S-IEC'!C5,"")</f>
        <v/>
      </c>
      <c r="D9" s="211" t="str">
        <f>IF('S-Dog popn'!E5=0,'S-Dog popn'!C5,"")</f>
        <v>Stakeholder consultations in pilot areas to create dog population management strategy</v>
      </c>
      <c r="E9" s="153" t="str">
        <f>IF('S-Dog popn'!E5=1,'S-Dog popn'!C5,"")</f>
        <v/>
      </c>
      <c r="F9" s="217" t="str">
        <f>IF('T-Prev &amp; Ctrl'!E5=0,'T-Prev &amp; Ctrl'!C5,"")</f>
        <v/>
      </c>
      <c r="G9" s="214" t="str">
        <f>IF('T-Prev &amp; Ctrl'!E5=1,'T-Prev &amp; Ctrl'!C5,"")</f>
        <v>Vaccines for human rabies prophylaxis are available in available in some parts of the country</v>
      </c>
      <c r="H9" s="211" t="str">
        <f>IF('T-Data coll &amp; ax'!E5=0,'T-Data coll &amp; ax'!C5,"")</f>
        <v/>
      </c>
      <c r="I9" s="153" t="str">
        <f>IF('T-Data coll &amp; ax'!E5=1,'T-Data coll &amp; ax'!C5,"")</f>
        <v xml:space="preserve">Reporting of dog rabies from local to national level </v>
      </c>
      <c r="J9" s="217" t="str">
        <f>IF('T-Lab dx'!E7=0,'T-Lab dx'!C7,"")</f>
        <v/>
      </c>
      <c r="K9" s="214" t="str">
        <f>IF('T-Lab dx'!E7=1,'T-Lab dx'!C7,"")</f>
        <v xml:space="preserve">Rabies diagnostic capacity has been established in at least one national laboratory </v>
      </c>
      <c r="L9" s="211" t="str">
        <f>IF('O-Cross-cutting issues'!E6=0,'O-Cross-cutting issues'!C6,"")</f>
        <v/>
      </c>
      <c r="M9" s="153" t="str">
        <f>IF('O-Cross-cutting issues'!E6=1,'O-Cross-cutting issues'!C6,"")</f>
        <v>Identification of main national stakeholders in rabies prevention and control has been carried out</v>
      </c>
      <c r="N9" s="211" t="str">
        <f>IF('P-Legislation'!E6=0,'P-Legislation'!C6,"")</f>
        <v/>
      </c>
      <c r="O9" s="153" t="str">
        <f>IF('P-Legislation'!E6=1,'P-Legislation'!C6,"")</f>
        <v>The animal rabies case definition has been disseminated to relevant professionals</v>
      </c>
    </row>
    <row r="10" spans="1:15" s="15" customFormat="1" ht="63.75">
      <c r="A10" s="206"/>
      <c r="B10" s="212" t="str">
        <f>IF('S-IEC'!E6=0,'S-IEC'!C6,"")</f>
        <v/>
      </c>
      <c r="C10" s="154" t="str">
        <f>IF('S-IEC'!E6=1,'S-IEC'!C6,"")</f>
        <v>Target audiences identified at pilot level (e.g. at-risk communities, dog owners, children)</v>
      </c>
      <c r="D10" s="212"/>
      <c r="E10" s="154"/>
      <c r="F10" s="218" t="str">
        <f>IF('T-Prev &amp; Ctrl'!E6=0,'T-Prev &amp; Ctrl'!C6,"")</f>
        <v>A first assessment on access to PEP (and PreP) has been carried out</v>
      </c>
      <c r="G10" s="215" t="str">
        <f>IF('T-Prev &amp; Ctrl'!E6=1,'T-Prev &amp; Ctrl'!C6,"")</f>
        <v/>
      </c>
      <c r="H10" s="212" t="str">
        <f>IF('T-Data coll &amp; ax'!E6=0,'T-Data coll &amp; ax'!C6,"")</f>
        <v/>
      </c>
      <c r="I10" s="154" t="str">
        <f>IF('T-Data coll &amp; ax'!E6=1,'T-Data coll &amp; ax'!C6,"")</f>
        <v>Reporting of human rabies from local to national level</v>
      </c>
      <c r="J10" s="218" t="str">
        <f>IF('T-Lab dx'!E8=0,'T-Lab dx'!C8,"")</f>
        <v/>
      </c>
      <c r="K10" s="215" t="str">
        <f>IF('T-Lab dx'!E8=1,'T-Lab dx'!C8,"")</f>
        <v xml:space="preserve">Several rabies suspect samples of animals or humans are submitted to a national laboratory and analysed </v>
      </c>
      <c r="L10" s="212" t="str">
        <f>IF('O-Cross-cutting issues'!E7=0,'O-Cross-cutting issues'!C7,"")</f>
        <v/>
      </c>
      <c r="M10" s="154" t="str">
        <f>IF('O-Cross-cutting issues'!E7=1,'O-Cross-cutting issues'!C7,"")</f>
        <v>Stakeholder consultations held within the last 3 years at the national level</v>
      </c>
      <c r="N10" s="212" t="str">
        <f>IF('P-Legislation'!E9=0,'P-Legislation'!C9,"")</f>
        <v/>
      </c>
      <c r="O10" s="154" t="str">
        <f>IF('P-Legislation'!E9=1,'P-Legislation'!C9,"")</f>
        <v>The human rabies case definition has been disseminated to relevant professionals</v>
      </c>
    </row>
    <row r="11" spans="1:15" s="15" customFormat="1" ht="63.75">
      <c r="A11" s="206"/>
      <c r="B11" s="212" t="str">
        <f>IF('S-IEC'!E7=0,'S-IEC'!C7,"")</f>
        <v>IEC plan developed and implemented at pilot level</v>
      </c>
      <c r="C11" s="154" t="str">
        <f>IF('S-IEC'!E7=1,'S-IEC'!C7,"")</f>
        <v/>
      </c>
      <c r="D11" s="212"/>
      <c r="E11" s="154"/>
      <c r="F11" s="218" t="str">
        <f>IF('T-Prev &amp; Ctrl'!E12=0,'T-Prev &amp; Ctrl'!C12,"")</f>
        <v/>
      </c>
      <c r="G11" s="215" t="str">
        <f>IF('T-Prev &amp; Ctrl'!E12=1,'T-Prev &amp; Ctrl'!C12,"")</f>
        <v>Dog rabies vaccines are available in at least one location in the country</v>
      </c>
      <c r="H11" s="212" t="str">
        <f>IF('T-Data coll &amp; ax'!E7=0,'T-Data coll &amp; ax'!C7,"")</f>
        <v/>
      </c>
      <c r="I11" s="154" t="str">
        <f>IF('T-Data coll &amp; ax'!E7=1,'T-Data coll &amp; ax'!C7,"")</f>
        <v>Reporting of all human or animal rabies testing results to relevant international database such as WHO or OIE</v>
      </c>
      <c r="J11" s="218" t="str">
        <f>IF('T-Lab dx'!E9=0,'T-Lab dx'!C9,"")</f>
        <v/>
      </c>
      <c r="K11" s="215" t="str">
        <f>IF('T-Lab dx'!E9=1,'T-Lab dx'!C9,"")</f>
        <v>Animal rabies diagnosis conducted in at least one national laboratory</v>
      </c>
      <c r="L11" s="212" t="str">
        <f>IF('O-Cross-cutting issues'!E8=0,'O-Cross-cutting issues'!C8,"")</f>
        <v/>
      </c>
      <c r="M11" s="154" t="str">
        <f>IF('O-Cross-cutting issues'!E8=1,'O-Cross-cutting issues'!C8,"")</f>
        <v>Intersectoral rabies task force, committee or working group established at local or national level and meeting at least twice a year</v>
      </c>
      <c r="N11" s="212" t="str">
        <f>IF('P-Legislation'!E12=0,'P-Legislation'!C12,"")</f>
        <v/>
      </c>
      <c r="O11" s="154" t="str">
        <f>IF('P-Legislation'!E12=1,'P-Legislation'!C12,"")</f>
        <v>There is a national legal framework relevant to rabies prevention and control</v>
      </c>
    </row>
    <row r="12" spans="1:15" s="15" customFormat="1" ht="76.5">
      <c r="A12" s="206"/>
      <c r="B12" s="212" t="str">
        <f>IF('S-IEC'!E8=0,'S-IEC'!C8,"")</f>
        <v/>
      </c>
      <c r="C12" s="154" t="str">
        <f>IF('S-IEC'!E8=1,'S-IEC'!C8,"")</f>
        <v>Broad public awareness messaging started at national level</v>
      </c>
      <c r="D12" s="212"/>
      <c r="E12" s="154"/>
      <c r="F12" s="218" t="str">
        <f>IF('T-Prev &amp; Ctrl'!E13=0,'T-Prev &amp; Ctrl'!C13,"")</f>
        <v xml:space="preserve">Dog vaccination is initiated in some parts or pilot areas of the country </v>
      </c>
      <c r="G12" s="215" t="str">
        <f>IF('T-Prev &amp; Ctrl'!E13=1,'T-Prev &amp; Ctrl'!C13,"")</f>
        <v/>
      </c>
      <c r="H12" s="212" t="str">
        <f>IF('T-Data coll &amp; ax'!E8=0,'T-Data coll &amp; ax'!C8,"")</f>
        <v/>
      </c>
      <c r="I12" s="154" t="str">
        <f>IF('T-Data coll &amp; ax'!E8=1,'T-Data coll &amp; ax'!C8,"")</f>
        <v>Dog rabies data analysis capacity at the national level has been established</v>
      </c>
      <c r="J12" s="218" t="str">
        <f>IF('T-Lab dx'!E10=0,'T-Lab dx'!C10,"")</f>
        <v/>
      </c>
      <c r="K12" s="215" t="str">
        <f>IF('T-Lab dx'!E10=1,'T-Lab dx'!C10,"")</f>
        <v>Twice yearly rabies suspect samples of animals or humans are submitted to a international laboratory and analysed</v>
      </c>
      <c r="L12" s="212" t="str">
        <f>IF('O-Cross-cutting issues'!E11=0,'O-Cross-cutting issues'!C11,"")</f>
        <v>Based on pilot area experience, a short term rabies action plan has been developed and endorsed by relevant stakeholders at local / national level</v>
      </c>
      <c r="M12" s="154" t="str">
        <f>IF('O-Cross-cutting issues'!E11=1,'O-Cross-cutting issues'!C11,"")</f>
        <v/>
      </c>
      <c r="N12" s="212" t="str">
        <f>IF('P-Legislation'!E13=0,'P-Legislation'!C13,"")</f>
        <v/>
      </c>
      <c r="O12" s="154" t="str">
        <f>IF('P-Legislation'!E13=1,'P-Legislation'!C13,"")</f>
        <v xml:space="preserve">If there is a legal framework, the framework has been reviewed to determine if it is adequate.  </v>
      </c>
    </row>
    <row r="13" spans="1:15" s="15" customFormat="1" ht="51">
      <c r="A13" s="206"/>
      <c r="B13" s="212" t="str">
        <f>IF('S-IEC'!E13=0,'S-IEC'!C13,"")</f>
        <v/>
      </c>
      <c r="C13" s="154" t="str">
        <f>IF('S-IEC'!E13=1,'S-IEC'!C13,"")</f>
        <v>Training needs assessed at pilot level</v>
      </c>
      <c r="D13" s="212"/>
      <c r="E13" s="154"/>
      <c r="F13" s="218" t="str">
        <f>IF('T-Prev &amp; Ctrl'!E20=0,'T-Prev &amp; Ctrl'!C20,"")</f>
        <v/>
      </c>
      <c r="G13" s="215" t="str">
        <f>IF('T-Prev &amp; Ctrl'!E20=1,'T-Prev &amp; Ctrl'!C20,"")</f>
        <v xml:space="preserve">Integrated Bite Case Management (IBCM) implemented (at least in pilot areas) </v>
      </c>
      <c r="H13" s="212" t="str">
        <f>IF('T-Data coll &amp; ax'!E9=0,'T-Data coll &amp; ax'!C9,"")</f>
        <v/>
      </c>
      <c r="I13" s="154" t="str">
        <f>IF('T-Data coll &amp; ax'!E9=1,'T-Data coll &amp; ax'!C9,"")</f>
        <v>Human rabies data analysis capacity at the national level has been established</v>
      </c>
      <c r="J13" s="218"/>
      <c r="K13" s="215"/>
      <c r="L13" s="212" t="str">
        <f>IF('O-Cross-cutting issues'!E12=0,'O-Cross-cutting issues'!C12,"")</f>
        <v>Mechanisms for mobilizing emergency funds in case of an outbreak have been identified</v>
      </c>
      <c r="M13" s="154" t="str">
        <f>IF('O-Cross-cutting issues'!E12=1,'O-Cross-cutting issues'!C12,"")</f>
        <v/>
      </c>
      <c r="N13" s="212" t="str">
        <f>IF('P-Legislation'!E14=0,'P-Legislation'!C14,"")</f>
        <v/>
      </c>
      <c r="O13" s="154" t="str">
        <f>IF('P-Legislation'!E14=1,'P-Legislation'!C14,"")</f>
        <v xml:space="preserve">Rabies is made a notifiable disease in animals </v>
      </c>
    </row>
    <row r="14" spans="1:15" s="15" customFormat="1" ht="51">
      <c r="A14" s="206"/>
      <c r="B14" s="212" t="str">
        <f>IF('S-IEC'!E14=0,'S-IEC'!C14,"")</f>
        <v>Relevant human and animal health professionals identified at pilot level</v>
      </c>
      <c r="C14" s="154" t="str">
        <f>IF('S-IEC'!E14=1,'S-IEC'!C14,"")</f>
        <v/>
      </c>
      <c r="D14" s="212"/>
      <c r="E14" s="154"/>
      <c r="F14" s="218" t="str">
        <f>IF('T-Prev &amp; Ctrl'!E21=0,'T-Prev &amp; Ctrl'!C21,"")</f>
        <v>Protocols/SOPs for coordinated action on reported outbreaks have been elaborated</v>
      </c>
      <c r="G14" s="215" t="str">
        <f>IF('T-Prev &amp; Ctrl'!E21=1,'T-Prev &amp; Ctrl'!C21,"")</f>
        <v/>
      </c>
      <c r="H14" s="212" t="str">
        <f>IF('T-Data coll &amp; ax'!E10=0,'T-Data coll &amp; ax'!C10,"")</f>
        <v/>
      </c>
      <c r="I14" s="154" t="str">
        <f>IF('T-Data coll &amp; ax'!E10=1,'T-Data coll &amp; ax'!C10,"")</f>
        <v>Animal rabies surveillance system at the national level has been established</v>
      </c>
      <c r="J14" s="218"/>
      <c r="K14" s="215"/>
      <c r="L14" s="212"/>
      <c r="M14" s="154"/>
      <c r="N14" s="212" t="str">
        <f>IF('P-Legislation'!E15=0,'P-Legislation'!C15,"")</f>
        <v/>
      </c>
      <c r="O14" s="154" t="str">
        <f>IF('P-Legislation'!E15=1,'P-Legislation'!C15,"")</f>
        <v xml:space="preserve">Rabies is made a notifiable disease in humans </v>
      </c>
    </row>
    <row r="15" spans="1:15" s="15" customFormat="1" ht="51">
      <c r="A15" s="206"/>
      <c r="B15" s="212" t="str">
        <f>IF('S-IEC'!E15=0,'S-IEC'!C15,"")</f>
        <v>Training plan developed at pilot level</v>
      </c>
      <c r="C15" s="154" t="str">
        <f>IF('S-IEC'!E15=1,'S-IEC'!C15,"")</f>
        <v/>
      </c>
      <c r="D15" s="212"/>
      <c r="E15" s="154"/>
      <c r="F15" s="218"/>
      <c r="G15" s="215"/>
      <c r="H15" s="212" t="str">
        <f>IF('T-Data coll &amp; ax'!E11=0,'T-Data coll &amp; ax'!C11,"")</f>
        <v/>
      </c>
      <c r="I15" s="154" t="str">
        <f>IF('T-Data coll &amp; ax'!E11=1,'T-Data coll &amp; ax'!C11,"")</f>
        <v>Human rabies surveillance system at the national level has been established</v>
      </c>
      <c r="J15" s="218"/>
      <c r="K15" s="215"/>
      <c r="L15" s="212"/>
      <c r="M15" s="154"/>
      <c r="N15" s="212" t="str">
        <f>IF('P-Legislation'!E16=0,'P-Legislation'!C16,"")</f>
        <v/>
      </c>
      <c r="O15" s="154" t="str">
        <f>IF('P-Legislation'!E16=1,'P-Legislation'!C16,"")</f>
        <v>Legislation includes compulsory rabies vaccination of dogs or proposed if not in place</v>
      </c>
    </row>
    <row r="16" spans="1:15" s="15" customFormat="1" ht="76.5">
      <c r="A16" s="206"/>
      <c r="B16" s="212" t="str">
        <f>IF('S-IEC'!E16=0,'S-IEC'!C16,"")</f>
        <v>Training or refresher courses on rabies and public communication initiated for professionals in human and animal health at pilot level</v>
      </c>
      <c r="C16" s="154" t="str">
        <f>IF('S-IEC'!E16=1,'S-IEC'!C16,"")</f>
        <v/>
      </c>
      <c r="D16" s="212"/>
      <c r="E16" s="154"/>
      <c r="F16" s="218"/>
      <c r="G16" s="215"/>
      <c r="H16" s="212" t="str">
        <f>IF('T-Data coll &amp; ax'!E12=0,'T-Data coll &amp; ax'!C12,"")</f>
        <v/>
      </c>
      <c r="I16" s="154" t="str">
        <f>IF('T-Data coll &amp; ax'!E12=1,'T-Data coll &amp; ax'!C12,"")</f>
        <v>Dog bite reporting and documentation have been reviewed and data compiled</v>
      </c>
      <c r="J16" s="218"/>
      <c r="K16" s="215"/>
      <c r="L16" s="212"/>
      <c r="M16" s="154"/>
      <c r="N16" s="212" t="str">
        <f>IF('P-Legislation'!E17=0,'P-Legislation'!C17,"")</f>
        <v/>
      </c>
      <c r="O16" s="154" t="str">
        <f>IF('P-Legislation'!E17=1,'P-Legislation'!C17,"")</f>
        <v>Legislation includes measures for outbreak response</v>
      </c>
    </row>
    <row r="17" spans="1:15" s="15" customFormat="1" ht="76.5">
      <c r="A17" s="206"/>
      <c r="B17" s="212" t="str">
        <f>IF('S-IEC'!E18=0,'S-IEC'!C18,"")</f>
        <v/>
      </c>
      <c r="C17" s="154" t="str">
        <f>IF('S-IEC'!E18=1,'S-IEC'!C18,"")</f>
        <v>Advocacy stakeholder analysis done at pilot level and target audiences identified</v>
      </c>
      <c r="D17" s="212"/>
      <c r="E17" s="154"/>
      <c r="F17" s="218"/>
      <c r="G17" s="215"/>
      <c r="H17" s="212" t="str">
        <f>IF('T-Data coll &amp; ax'!E13=0,'T-Data coll &amp; ax'!C13,"")</f>
        <v>Dog population studies and KAP surveys to determine size, turn-over and accessibility of dogs for vaccination have been conducted in pilot areas</v>
      </c>
      <c r="I17" s="154" t="str">
        <f>IF('T-Data coll &amp; ax'!E13=1,'T-Data coll &amp; ax'!C13,"")</f>
        <v/>
      </c>
      <c r="J17" s="218"/>
      <c r="K17" s="215"/>
      <c r="L17" s="212"/>
      <c r="M17" s="154"/>
      <c r="N17" s="212"/>
      <c r="O17" s="154"/>
    </row>
    <row r="18" spans="1:15" s="15" customFormat="1" ht="38.25">
      <c r="A18" s="207"/>
      <c r="B18" s="213" t="str">
        <f>IF('S-IEC'!E19=0,'S-IEC'!C19,"")</f>
        <v>Advocacy plan developed and implemented at pilot level</v>
      </c>
      <c r="C18" s="155" t="str">
        <f>IF('S-IEC'!E19=1,'S-IEC'!C19,"")</f>
        <v/>
      </c>
      <c r="D18" s="213"/>
      <c r="E18" s="155"/>
      <c r="F18" s="219"/>
      <c r="G18" s="216"/>
      <c r="H18" s="213"/>
      <c r="I18" s="155"/>
      <c r="J18" s="219"/>
      <c r="K18" s="216"/>
      <c r="L18" s="213"/>
      <c r="M18" s="155"/>
      <c r="N18" s="213"/>
      <c r="O18" s="155"/>
    </row>
    <row r="19" spans="1:15" s="15" customFormat="1" ht="63.75">
      <c r="A19" s="208">
        <v>2</v>
      </c>
      <c r="B19" s="225" t="str">
        <f>IF('S-IEC'!E9=0,'S-IEC'!C9,"")</f>
        <v>IEC plan implemented beyond pilot area</v>
      </c>
      <c r="C19" s="227" t="str">
        <f>IF('S-IEC'!E9=1,'S-IEC'!C9,"")</f>
        <v/>
      </c>
      <c r="D19" s="225" t="str">
        <f>IF('S-Dog popn'!E6=0,'S-Dog popn'!C6,"")</f>
        <v>A DPM strategy and programme has been  drafted and shared with all relevant stakeholders in pilot areas</v>
      </c>
      <c r="E19" s="227" t="str">
        <f>IF('S-Dog popn'!E6=1,'S-Dog popn'!C6,"")</f>
        <v/>
      </c>
      <c r="F19" s="228" t="str">
        <f>IF('T-Prev &amp; Ctrl'!E7=0,'T-Prev &amp; Ctrl'!C7,"")</f>
        <v/>
      </c>
      <c r="G19" s="226" t="str">
        <f>IF('T-Prev &amp; Ctrl'!E7=1,'T-Prev &amp; Ctrl'!C7,"")</f>
        <v>WHO pre-qualified human rabies vaccines available and accessible in most parts of the country</v>
      </c>
      <c r="H19" s="225" t="str">
        <f>IF('T-Data coll &amp; ax'!E14=0,'T-Data coll &amp; ax'!C14,"")</f>
        <v/>
      </c>
      <c r="I19" s="227" t="str">
        <f>IF('T-Data coll &amp; ax'!E14=1,'T-Data coll &amp; ax'!C14,"")</f>
        <v>Establishment of linked human and animal rabies surveillance systems, including agreed SOPs</v>
      </c>
      <c r="J19" s="228" t="str">
        <f>IF('T-Lab dx'!E11=0,'T-Lab dx'!C11,"")</f>
        <v/>
      </c>
      <c r="K19" s="226" t="str">
        <f>IF('T-Lab dx'!E11=1,'T-Lab dx'!C11,"")</f>
        <v>Routine laboratory diagnosis of animal rabies cases in country</v>
      </c>
      <c r="L19" s="225" t="str">
        <f>IF('O-Cross-cutting issues'!E9=0,'O-Cross-cutting issues'!C9,"")</f>
        <v/>
      </c>
      <c r="M19" s="227" t="str">
        <f>IF('O-Cross-cutting issues'!E9=1,'O-Cross-cutting issues'!C9,"")</f>
        <v>Mechanisms for regular intersectoral collaboration are in place and implemented</v>
      </c>
      <c r="N19" s="225" t="str">
        <f>IF('P-Legislation'!E7=0,'P-Legislation'!C7,"")</f>
        <v/>
      </c>
      <c r="O19" s="227" t="str">
        <f>IF('P-Legislation'!E7=1,'P-Legislation'!C7,"")</f>
        <v>The animal rabies case definition has been reviewed and endorsed (intersectoral approach)</v>
      </c>
    </row>
    <row r="20" spans="1:15" s="15" customFormat="1" ht="89.25">
      <c r="A20" s="209"/>
      <c r="B20" s="212" t="str">
        <f>IF('S-IEC'!E10=0,'S-IEC'!C10,"")</f>
        <v>IEC plan reviewed and updated</v>
      </c>
      <c r="C20" s="154" t="str">
        <f>IF('S-IEC'!E10=1,'S-IEC'!C10,"")</f>
        <v/>
      </c>
      <c r="D20" s="212" t="str">
        <f>IF('S-Dog popn'!E7=0,'S-Dog popn'!C7,"")</f>
        <v>DPM strategy finalized</v>
      </c>
      <c r="E20" s="154" t="str">
        <f>IF('S-Dog popn'!E7=1,'S-Dog popn'!C7,"")</f>
        <v/>
      </c>
      <c r="F20" s="218" t="str">
        <f>IF('T-Prev &amp; Ctrl'!E8=0,'T-Prev &amp; Ctrl'!C8,"")</f>
        <v>Any use of human biologics not WHO-pre-qualified is being phased out (e.g. nerve tissue vaccines, low quality vaccines)</v>
      </c>
      <c r="G20" s="215" t="str">
        <f>IF('T-Prev &amp; Ctrl'!E8=1,'T-Prev &amp; Ctrl'!C8,"")</f>
        <v/>
      </c>
      <c r="H20" s="212" t="str">
        <f>IF('T-Data coll &amp; ax'!E15=0,'T-Data coll &amp; ax'!C15,"")</f>
        <v/>
      </c>
      <c r="I20" s="154" t="str">
        <f>IF('T-Data coll &amp; ax'!E15=1,'T-Data coll &amp; ax'!C15,"")</f>
        <v xml:space="preserve">Human rabies surveillance systems, including feedback mechanism, are functioning and coordinated between administrative levels (national, province, district, municipal, etc.) </v>
      </c>
      <c r="J20" s="218" t="str">
        <f>IF('T-Lab dx'!E12=0,'T-Lab dx'!C12,"")</f>
        <v/>
      </c>
      <c r="K20" s="215" t="str">
        <f>IF('T-Lab dx'!E12=1,'T-Lab dx'!C12,"")</f>
        <v xml:space="preserve">Capacity for sample collection and transportation has been established </v>
      </c>
      <c r="L20" s="212" t="str">
        <f>IF('O-Cross-cutting issues'!E10=0,'O-Cross-cutting issues'!C10,"")</f>
        <v>Contribution and role of  private sector clarified and shared with other stakeholders</v>
      </c>
      <c r="M20" s="154" t="str">
        <f>IF('O-Cross-cutting issues'!E10=1,'O-Cross-cutting issues'!C10,"")</f>
        <v/>
      </c>
      <c r="N20" s="212" t="str">
        <f>IF('P-Legislation'!E10=0,'P-Legislation'!C10,"")</f>
        <v/>
      </c>
      <c r="O20" s="154" t="str">
        <f>IF('P-Legislation'!E10=1,'P-Legislation'!C10,"")</f>
        <v>The human rabies case definition has been reviewed and endorsed (intersectoral approach)</v>
      </c>
    </row>
    <row r="21" spans="1:15" s="15" customFormat="1" ht="89.25">
      <c r="A21" s="209"/>
      <c r="B21" s="212" t="str">
        <f>IF('S-IEC'!E17=0,'S-IEC'!C17,"")</f>
        <v>Training of human and animal health personnel has been conducted in most parts of the country</v>
      </c>
      <c r="C21" s="154" t="str">
        <f>IF('S-IEC'!E17=1,'S-IEC'!C17,"")</f>
        <v/>
      </c>
      <c r="D21" s="212" t="str">
        <f>IF('S-Dog popn'!E8=0,'S-Dog popn'!C8,"")</f>
        <v>Public sensitisation about DPM built in to rabies awareness campaigns in pilot areas</v>
      </c>
      <c r="E21" s="154" t="str">
        <f>IF('S-Dog popn'!E8=1,'S-Dog popn'!C8,"")</f>
        <v/>
      </c>
      <c r="F21" s="218" t="str">
        <f>IF('T-Prev &amp; Ctrl'!E9=0,'T-Prev &amp; Ctrl'!C9,"")</f>
        <v/>
      </c>
      <c r="G21" s="215" t="str">
        <f>IF('T-Prev &amp; Ctrl'!E9=1,'T-Prev &amp; Ctrl'!C9,"")</f>
        <v>Supply and access to WHO pre-qualified human rabies vaccines for PrEP for professionals at risk ensured throughout the pilot areas</v>
      </c>
      <c r="H21" s="212" t="str">
        <f>IF('T-Data coll &amp; ax'!E16=0,'T-Data coll &amp; ax'!C16,"")</f>
        <v/>
      </c>
      <c r="I21" s="154" t="str">
        <f>IF('T-Data coll &amp; ax'!E16=1,'T-Data coll &amp; ax'!C16,"")</f>
        <v>Animal rabies surveillance systems, including feedback mechanism, are functioning and coordinated between administrative levels (national, province, district, municipal, etc.)</v>
      </c>
      <c r="J21" s="218"/>
      <c r="K21" s="215"/>
      <c r="L21" s="212" t="str">
        <f>IF('O-Cross-cutting issues'!E13=0,'O-Cross-cutting issues'!C13,"")</f>
        <v>A national strategy and programme for rabies prevention, control and eventual elimination has been  drafted and shared with all relevant stakeholders</v>
      </c>
      <c r="M21" s="154" t="str">
        <f>IF('O-Cross-cutting issues'!E13=1,'O-Cross-cutting issues'!C13,"")</f>
        <v/>
      </c>
      <c r="N21" s="212" t="str">
        <f>IF('P-Legislation'!E18=0,'P-Legislation'!C18,"")</f>
        <v/>
      </c>
      <c r="O21" s="154" t="str">
        <f>IF('P-Legislation'!E18=1,'P-Legislation'!C11,"")</f>
        <v xml:space="preserve">The national authority reports at least one confirmed rabies case to WHO or OIE </v>
      </c>
    </row>
    <row r="22" spans="1:15" s="15" customFormat="1" ht="63.75">
      <c r="A22" s="209"/>
      <c r="B22" s="212" t="str">
        <f>IF('S-IEC'!E20=0,'S-IEC'!C20,"")</f>
        <v>Pilot program successes communicated to authorities/leaders in other parts of the country</v>
      </c>
      <c r="C22" s="154" t="str">
        <f>IF('S-IEC'!E20=1,'S-IEC'!C20,"")</f>
        <v/>
      </c>
      <c r="D22" s="212" t="str">
        <f>IF('S-Dog popn'!E9=0,'S-Dog popn'!C9,"")</f>
        <v>Dog population management has been implemented in pilot areas.</v>
      </c>
      <c r="E22" s="154" t="str">
        <f>IF('S-Dog popn'!E9=1,'S-Dog popn'!C9,"")</f>
        <v/>
      </c>
      <c r="F22" s="218" t="str">
        <f>IF('T-Prev &amp; Ctrl'!E14=0,'T-Prev &amp; Ctrl'!C14,"")</f>
        <v/>
      </c>
      <c r="G22" s="215" t="str">
        <f>IF('T-Prev &amp; Ctrl'!E14=1,'T-Prev &amp; Ctrl'!C14,"")</f>
        <v>Only quality dog vaccines in accordance with OIE standards are being used</v>
      </c>
      <c r="H22" s="212" t="str">
        <f>IF('T-Data coll &amp; ax'!E17=0,'T-Data coll &amp; ax'!C17,"")</f>
        <v/>
      </c>
      <c r="I22" s="154" t="str">
        <f>IF('T-Data coll &amp; ax'!E17=1,'T-Data coll &amp; ax'!C17,"")</f>
        <v>Information on the epidemiology of rabies is regularly shared with all stakeholders</v>
      </c>
      <c r="J22" s="218"/>
      <c r="K22" s="215"/>
      <c r="L22" s="212" t="str">
        <f>IF('O-Cross-cutting issues'!E14=0,'O-Cross-cutting issues'!C14,"")</f>
        <v xml:space="preserve">Government resources identified and allocated in support of the national rabies control strategy and programme  </v>
      </c>
      <c r="M22" s="154" t="str">
        <f>IF('O-Cross-cutting issues'!E14=1,'O-Cross-cutting issues'!C14,"")</f>
        <v/>
      </c>
      <c r="N22" s="212"/>
      <c r="O22" s="154"/>
    </row>
    <row r="23" spans="1:15" s="15" customFormat="1" ht="63.75">
      <c r="A23" s="209"/>
      <c r="B23" s="212" t="str">
        <f>IF('S-IEC'!E21=0,'S-IEC'!C21,"")</f>
        <v>Advocacy stakeholder analysis done at national level and target audiences identified</v>
      </c>
      <c r="C23" s="154" t="str">
        <f>IF('S-IEC'!E21=1,'S-IEC'!C21,"")</f>
        <v/>
      </c>
      <c r="D23" s="212" t="str">
        <f>IF('S-Dog popn'!E10=0,'S-Dog popn'!C10,"")</f>
        <v/>
      </c>
      <c r="E23" s="154" t="str">
        <f>IF('S-Dog popn'!E10=1,'S-Dog popn'!C10,"")</f>
        <v>Training or refresher courses on animal handling and sterilisation initiated for professionals in animal health in pilot areas</v>
      </c>
      <c r="F23" s="218" t="str">
        <f>IF('T-Prev &amp; Ctrl'!E15=0,'T-Prev &amp; Ctrl'!C15,"")</f>
        <v/>
      </c>
      <c r="G23" s="215" t="str">
        <f>IF('T-Prev &amp; Ctrl'!E15=1,'T-Prev &amp; Ctrl'!C15,"")</f>
        <v>Dog vaccination campaigns are regularly implemented in response to human cases and animal outbreaks</v>
      </c>
      <c r="H23" s="212"/>
      <c r="I23" s="154"/>
      <c r="J23" s="218"/>
      <c r="K23" s="215"/>
      <c r="L23" s="212"/>
      <c r="M23" s="154"/>
      <c r="N23" s="212"/>
      <c r="O23" s="154"/>
    </row>
    <row r="24" spans="1:15" s="15" customFormat="1" ht="76.5">
      <c r="A24" s="209"/>
      <c r="B24" s="212" t="str">
        <f>IF('S-IEC'!E22=0,'S-IEC'!C22,"")</f>
        <v>Advocacy campaign to national leaders/authorities to ensure that national rabies strategy is created and properly resourced</v>
      </c>
      <c r="C24" s="154" t="str">
        <f>IF('S-IEC'!E22=1,'S-IEC'!C22,"")</f>
        <v/>
      </c>
      <c r="D24" s="212"/>
      <c r="E24" s="154"/>
      <c r="F24" s="218" t="str">
        <f>IF('T-Prev &amp; Ctrl'!E22=0,'T-Prev &amp; Ctrl'!C22,"")</f>
        <v/>
      </c>
      <c r="G24" s="215" t="str">
        <f>IF('T-Prev &amp; Ctrl'!E22=1,'T-Prev &amp; Ctrl'!C22,"")</f>
        <v>IBCM SOPs agreed, including sharing of information between sectors</v>
      </c>
      <c r="H24" s="212"/>
      <c r="I24" s="154"/>
      <c r="J24" s="218"/>
      <c r="K24" s="215"/>
      <c r="L24" s="212"/>
      <c r="M24" s="154"/>
      <c r="N24" s="212"/>
      <c r="O24" s="154"/>
    </row>
    <row r="25" spans="1:15" s="15" customFormat="1" ht="38.25">
      <c r="A25" s="210"/>
      <c r="B25" s="221"/>
      <c r="C25" s="223"/>
      <c r="D25" s="221"/>
      <c r="E25" s="223"/>
      <c r="F25" s="224" t="str">
        <f>IF('T-Prev &amp; Ctrl'!E23=0,'T-Prev &amp; Ctrl'!C23,"")</f>
        <v/>
      </c>
      <c r="G25" s="222" t="str">
        <f>IF('T-Prev &amp; Ctrl'!E23=1,'T-Prev &amp; Ctrl'!C23,"")</f>
        <v xml:space="preserve">SOPs for the observation of dogs involved in biting incidents available </v>
      </c>
      <c r="H25" s="221"/>
      <c r="I25" s="223"/>
      <c r="J25" s="224"/>
      <c r="K25" s="222"/>
      <c r="L25" s="221"/>
      <c r="M25" s="223"/>
      <c r="N25" s="221"/>
      <c r="O25" s="223"/>
    </row>
    <row r="26" spans="1:15" s="15" customFormat="1" ht="76.5">
      <c r="A26" s="229">
        <v>3</v>
      </c>
      <c r="B26" s="230" t="str">
        <f>IF('S-IEC'!E11=0,'S-IEC'!C11,"")</f>
        <v>IEC plan integrated into national rabies strategy and implemented at national level</v>
      </c>
      <c r="C26" s="156" t="str">
        <f>IF('S-IEC'!E11=1,'S-IEC'!C11,"")</f>
        <v/>
      </c>
      <c r="D26" s="211" t="str">
        <f>IF('S-Dog popn'!E11=0,'S-Dog popn'!C11,"")</f>
        <v>Refinement of strategy based on current dog ecology and KAP surveys</v>
      </c>
      <c r="E26" s="153" t="str">
        <f>IF('S-Dog popn'!E11=1,'S-Dog popn'!C11,"")</f>
        <v/>
      </c>
      <c r="F26" s="217" t="str">
        <f>IF('T-Prev &amp; Ctrl'!E10=0,'T-Prev &amp; Ctrl'!C10,"")</f>
        <v>WHO pre-qualified Pre- and Post- Exposure Prophylaxis available and accessible to high risk and exposed individuals throughout the country</v>
      </c>
      <c r="G26" s="214" t="str">
        <f>IF('T-Prev &amp; Ctrl'!E10=1,'T-Prev &amp; Ctrl'!C10,"")</f>
        <v/>
      </c>
      <c r="H26" s="211" t="str">
        <f>IF('T-Data coll &amp; ax'!E18=0,'T-Data coll &amp; ax'!C18,"")</f>
        <v/>
      </c>
      <c r="I26" s="153" t="str">
        <f>IF('T-Data coll &amp; ax'!E18=1,'T-Data coll &amp; ax'!C18,"")</f>
        <v xml:space="preserve">Conduct field investigations for all suspected human rabies cases </v>
      </c>
      <c r="J26" s="217" t="str">
        <f>IF('T-Lab dx'!E13=0,'T-Lab dx'!C13,"")</f>
        <v/>
      </c>
      <c r="K26" s="214" t="str">
        <f>IF('T-Lab dx'!E13=1,'T-Lab dx'!C13,"")</f>
        <v>Access to laboratory diagnosis is available throughout the country  for animal samples (and if possible also for human samples)</v>
      </c>
      <c r="L26" s="211" t="str">
        <f>IF('O-Cross-cutting issues'!E15=0,'O-Cross-cutting issues'!C15,"")</f>
        <v xml:space="preserve">Refinement of national strategy based on monitoring and evaluation </v>
      </c>
      <c r="M26" s="153" t="str">
        <f>IF('O-Cross-cutting issues'!E15=1,'O-Cross-cutting issues'!C15,"")</f>
        <v/>
      </c>
      <c r="N26" s="211"/>
      <c r="O26" s="153"/>
    </row>
    <row r="27" spans="1:15" s="15" customFormat="1" ht="63.75">
      <c r="A27" s="206"/>
      <c r="B27" s="220" t="str">
        <f>IF('S-IEC'!E23=0,'S-IEC'!C23,"")</f>
        <v>Public declaration of  human  rabies free zones</v>
      </c>
      <c r="C27" s="157" t="str">
        <f>IF('S-IEC'!E23=1,'S-IEC'!C23,"")</f>
        <v/>
      </c>
      <c r="D27" s="212" t="str">
        <f>IF('S-Dog popn'!E12=0,'S-Dog popn'!C12,"")</f>
        <v/>
      </c>
      <c r="E27" s="154" t="str">
        <f>IF('S-Dog popn'!E12=1,'S-Dog popn'!C12,"")</f>
        <v>Rabies awareness campaigns including responsible dog ownership have been expanded to more areas</v>
      </c>
      <c r="F27" s="218" t="str">
        <f>IF('T-Prev &amp; Ctrl'!E16=0,'T-Prev &amp; Ctrl'!C16,"")</f>
        <v xml:space="preserve">Mass dog vaccination campaigns (at least 70% of the total dog population) are conducted according to the national rabies strategy </v>
      </c>
      <c r="G27" s="215" t="str">
        <f>IF('T-Prev &amp; Ctrl'!E16=1,'T-Prev &amp; Ctrl'!C16,"")</f>
        <v/>
      </c>
      <c r="H27" s="212" t="str">
        <f>IF('T-Data coll &amp; ax'!E19=0,'T-Data coll &amp; ax'!C19,"")</f>
        <v/>
      </c>
      <c r="I27" s="154" t="str">
        <f>IF('T-Data coll &amp; ax'!E19=1,'T-Data coll &amp; ax'!C19,"")</f>
        <v>Epidemiological evidence available to rule out dog- transmitted human rabies cases</v>
      </c>
      <c r="J27" s="218" t="str">
        <f>IF('T-Lab dx'!E14=0,'T-Lab dx'!C14,"")</f>
        <v/>
      </c>
      <c r="K27" s="215" t="str">
        <f>IF('T-Lab dx'!E14=1,'T-Lab dx'!C14,"")</f>
        <v>Regular characterization and analysis of circulating rabies virus variants by a national or international laboratory</v>
      </c>
      <c r="L27" s="212"/>
      <c r="M27" s="154"/>
      <c r="N27" s="212"/>
      <c r="O27" s="154"/>
    </row>
    <row r="28" spans="1:15" s="15" customFormat="1" ht="63.75">
      <c r="A28" s="206"/>
      <c r="B28" s="220"/>
      <c r="C28" s="157"/>
      <c r="D28" s="212" t="str">
        <f>IF('S-Dog popn'!E13=0,'S-Dog popn'!C13,"")</f>
        <v>Veterinary and animal technician training completed across most of country</v>
      </c>
      <c r="E28" s="154" t="str">
        <f>IF('S-Dog popn'!E13=1,'S-Dog popn'!C13,"")</f>
        <v/>
      </c>
      <c r="F28" s="218" t="str">
        <f>IF('T-Prev &amp; Ctrl'!E17=0,'T-Prev &amp; Ctrl'!C17,"")</f>
        <v>Post-vaccination surveys in dogs to evaluate vaccination coverage</v>
      </c>
      <c r="G28" s="215" t="str">
        <f>IF('T-Prev &amp; Ctrl'!E17=1,'T-Prev &amp; Ctrl'!C17,"")</f>
        <v/>
      </c>
      <c r="H28" s="212" t="str">
        <f>IF('T-Data coll &amp; ax'!E20=0,'T-Data coll &amp; ax'!C20,"")</f>
        <v/>
      </c>
      <c r="I28" s="154" t="str">
        <f>IF('T-Data coll &amp; ax'!E20=1,'T-Data coll &amp; ax'!C20,"")</f>
        <v>Conduct field investigations and laboratory confirmation for all suspected rabies outbreaks in dogs</v>
      </c>
      <c r="J28" s="218"/>
      <c r="K28" s="215"/>
      <c r="L28" s="212"/>
      <c r="M28" s="154"/>
      <c r="N28" s="212"/>
      <c r="O28" s="154"/>
    </row>
    <row r="29" spans="1:15" s="15" customFormat="1" ht="76.5">
      <c r="A29" s="206"/>
      <c r="B29" s="220"/>
      <c r="C29" s="157"/>
      <c r="D29" s="212" t="str">
        <f>IF('S-Dog popn'!E14=0,'S-Dog popn'!C14,"")</f>
        <v>Dog population management has been implemented nationwide</v>
      </c>
      <c r="E29" s="154" t="str">
        <f>IF('S-Dog popn'!E14=1,'S-Dog popn'!C14,"")</f>
        <v/>
      </c>
      <c r="F29" s="218" t="str">
        <f>IF('T-Prev &amp; Ctrl'!E24=0,'T-Prev &amp; Ctrl'!C24,"")</f>
        <v/>
      </c>
      <c r="G29" s="215" t="str">
        <f>IF('T-Prev &amp; Ctrl'!E24=1,'T-Prev &amp; Ctrl'!C24,"")</f>
        <v>Capacity to conduct field investigations and planned outbreak response for animal and human rabies cases is available in the entire country</v>
      </c>
      <c r="H29" s="212" t="str">
        <f>IF('T-Data coll &amp; ax'!E24=0,'T-Data coll &amp; ax'!C24,"")</f>
        <v/>
      </c>
      <c r="I29" s="154" t="str">
        <f>IF('T-Data coll &amp; ax'!E24=1,'T-Data coll &amp; ax'!C24,"")</f>
        <v xml:space="preserve">Initiate collection of local or national health economic data on rabies control to make the case for rabies control investment </v>
      </c>
      <c r="J29" s="218"/>
      <c r="K29" s="215"/>
      <c r="L29" s="212"/>
      <c r="M29" s="154"/>
      <c r="N29" s="212"/>
      <c r="O29" s="154"/>
    </row>
    <row r="30" spans="1:15" s="15" customFormat="1" ht="76.5">
      <c r="A30" s="206"/>
      <c r="B30" s="220"/>
      <c r="C30" s="157"/>
      <c r="D30" s="212"/>
      <c r="E30" s="154"/>
      <c r="F30" s="218" t="str">
        <f>IF('T-Prev &amp; Ctrl'!E25=0,'T-Prev &amp; Ctrl'!C25,"")</f>
        <v/>
      </c>
      <c r="G30" s="215" t="str">
        <f>IF('T-Prev &amp; Ctrl'!E25=1,'T-Prev &amp; Ctrl'!C25,"")</f>
        <v>Sufficient facilities for observation of rabies-suspected dogs established and comply with international animal welfare regulations</v>
      </c>
      <c r="H30" s="212" t="str">
        <f>IF('T-Data coll &amp; ax'!E25=0,'T-Data coll &amp; ax'!C25,"")</f>
        <v/>
      </c>
      <c r="I30" s="154" t="str">
        <f>IF('T-Data coll &amp; ax'!E25=1,'T-Data coll &amp; ax'!C25,"")</f>
        <v>Expand health economic studies to support further prioritization within the national rabies control programme</v>
      </c>
      <c r="J30" s="218"/>
      <c r="K30" s="215"/>
      <c r="L30" s="212"/>
      <c r="M30" s="154"/>
      <c r="N30" s="212"/>
      <c r="O30" s="154"/>
    </row>
    <row r="31" spans="1:15" s="15" customFormat="1" ht="63.75">
      <c r="A31" s="207"/>
      <c r="B31" s="213"/>
      <c r="C31" s="155"/>
      <c r="D31" s="213"/>
      <c r="E31" s="155"/>
      <c r="F31" s="219" t="str">
        <f>IF('T-Prev &amp; Ctrl'!E26=0,'T-Prev &amp; Ctrl'!C26,"")</f>
        <v>Identification of potential rabies free zones where canine variant cases are absent for at least a 2 year period</v>
      </c>
      <c r="G31" s="216" t="str">
        <f>IF('T-Prev &amp; Ctrl'!E26=1,'T-Prev &amp; Ctrl'!C26,"")</f>
        <v/>
      </c>
      <c r="H31" s="213"/>
      <c r="I31" s="155"/>
      <c r="J31" s="219"/>
      <c r="K31" s="216"/>
      <c r="L31" s="213"/>
      <c r="M31" s="155"/>
      <c r="N31" s="213"/>
      <c r="O31" s="155"/>
    </row>
    <row r="32" spans="1:15" s="15" customFormat="1" ht="76.5">
      <c r="A32" s="208">
        <v>4</v>
      </c>
      <c r="B32" s="225" t="str">
        <f>IF('S-IEC'!E24=0,'S-IEC'!C24,"")</f>
        <v xml:space="preserve">Public declaration of national dog-transmitted rabies freedom </v>
      </c>
      <c r="C32" s="227" t="str">
        <f>IF('S-IEC'!E24=1,'S-IEC'!C24,"")</f>
        <v/>
      </c>
      <c r="D32" s="225"/>
      <c r="E32" s="227"/>
      <c r="F32" s="228" t="str">
        <f>IF('T-Prev &amp; Ctrl'!E18=0,'T-Prev &amp; Ctrl'!C18,"")</f>
        <v/>
      </c>
      <c r="G32" s="226" t="str">
        <f>IF('T-Prev &amp; Ctrl'!E18=1,'T-Prev &amp; Ctrl'!C18,"")</f>
        <v>Dog vaccination campaigns are maintained in zones where dog rabies is still present or where otherwise justified (e.g. risk of introduction)</v>
      </c>
      <c r="H32" s="225" t="str">
        <f>IF('T-Data coll &amp; ax'!E21=0,'T-Data coll &amp; ax'!C21,"")</f>
        <v/>
      </c>
      <c r="I32" s="227" t="str">
        <f>IF('T-Data coll &amp; ax'!E21=1,'T-Data coll &amp; ax'!C21,"")</f>
        <v>Maintenance of existing surveillance activities for all suspected cases in humans in the country</v>
      </c>
      <c r="J32" s="228" t="str">
        <f>IF('T-Lab dx'!E15=0,'T-Lab dx'!C15,"")</f>
        <v/>
      </c>
      <c r="K32" s="226" t="str">
        <f>IF('T-Lab dx'!E15=1,'T-Lab dx'!C15,"")</f>
        <v>Maintenance of existing surveillance activities, including ongoing laboratory investigation, for all suspected cases in dogs in the country</v>
      </c>
      <c r="L32" s="225" t="str">
        <f>IF('O-Cross-cutting issues'!E16=0,'O-Cross-cutting issues'!C16,"")</f>
        <v>Veterinary border inspection and quarantine measures are fully implemented in accordance with national regulations</v>
      </c>
      <c r="M32" s="227" t="str">
        <f>IF('O-Cross-cutting issues'!E16=1,'O-Cross-cutting issues'!C16,"")</f>
        <v/>
      </c>
      <c r="N32" s="225"/>
      <c r="O32" s="227"/>
    </row>
    <row r="33" spans="1:15" s="15" customFormat="1" ht="76.5">
      <c r="A33" s="209"/>
      <c r="B33" s="212" t="str">
        <f>IF('S-IEC'!E25=0,'S-IEC'!C25,"")</f>
        <v>Public declaration of national human rabies freedom</v>
      </c>
      <c r="C33" s="154" t="str">
        <f>IF('S-IEC'!E25=1,'S-IEC'!C25,"")</f>
        <v/>
      </c>
      <c r="D33" s="212"/>
      <c r="E33" s="154"/>
      <c r="F33" s="218" t="str">
        <f>IF('T-Prev &amp; Ctrl'!E27=0,'T-Prev &amp; Ctrl'!C27,"")</f>
        <v>Freedom from dog-transmitted rabies in the entire country verified by the absence of canine variant cases for at least a 2 year period</v>
      </c>
      <c r="G33" s="215" t="str">
        <f>IF('T-Prev &amp; Ctrl'!E27=1,'T-Prev &amp; Ctrl'!C27,"")</f>
        <v/>
      </c>
      <c r="H33" s="212" t="str">
        <f>IF('T-Data coll &amp; ax'!E22=0,'T-Data coll &amp; ax'!C22,"")</f>
        <v/>
      </c>
      <c r="I33" s="154" t="str">
        <f>IF('T-Data coll &amp; ax'!E22=1,'T-Data coll &amp; ax'!C22,"")</f>
        <v>Epidemiological data from routine surveillance of all animals (working animals, livestock and wildlife) used to refine the national rabies strategy</v>
      </c>
      <c r="J33" s="218"/>
      <c r="K33" s="215"/>
      <c r="L33" s="212"/>
      <c r="M33" s="154"/>
      <c r="N33" s="212"/>
      <c r="O33" s="154"/>
    </row>
    <row r="34" spans="1:15" s="15" customFormat="1" ht="63.75">
      <c r="A34" s="210"/>
      <c r="B34" s="212"/>
      <c r="C34" s="154"/>
      <c r="D34" s="212"/>
      <c r="E34" s="154"/>
      <c r="F34" s="218" t="str">
        <f>IF('T-Prev &amp; Ctrl'!E28=0,'T-Prev &amp; Ctrl'!C28,"")</f>
        <v>Measures to prevent re-introduction applied in designated rabies free zones including dialogue with neighbouring countries.</v>
      </c>
      <c r="G34" s="215" t="str">
        <f>IF('T-Prev &amp; Ctrl'!E28=1,'T-Prev &amp; Ctrl'!C28,"")</f>
        <v/>
      </c>
      <c r="H34" s="212"/>
      <c r="I34" s="154"/>
      <c r="J34" s="218"/>
      <c r="K34" s="215"/>
      <c r="L34" s="212"/>
      <c r="M34" s="154"/>
      <c r="N34" s="212"/>
      <c r="O34" s="154"/>
    </row>
    <row r="35" spans="1:15" s="15" customFormat="1" ht="76.5">
      <c r="A35" s="210"/>
      <c r="B35" s="221"/>
      <c r="C35" s="223"/>
      <c r="D35" s="221"/>
      <c r="E35" s="223"/>
      <c r="F35" s="224" t="str">
        <f>IF('T-Prev &amp; Ctrl'!E29=0,'T-Prev &amp; Ctrl'!C29,"")</f>
        <v>Emergency response/contingency plan to any case of animal rabies involving a canine variant developed in preparation of the post elimination phase</v>
      </c>
      <c r="G35" s="222" t="str">
        <f>IF('T-Prev &amp; Ctrl'!E29=1,'T-Prev &amp; Ctrl'!C29,"")</f>
        <v/>
      </c>
      <c r="H35" s="221"/>
      <c r="I35" s="223"/>
      <c r="J35" s="224"/>
      <c r="K35" s="222"/>
      <c r="L35" s="221"/>
      <c r="M35" s="223"/>
      <c r="N35" s="221"/>
      <c r="O35" s="223"/>
    </row>
    <row r="36" spans="1:15" s="15" customFormat="1" ht="63.75">
      <c r="A36" s="205">
        <v>5</v>
      </c>
      <c r="B36" s="211" t="str">
        <f>IF('S-IEC'!E12=0,'S-IEC'!C12,"")</f>
        <v>Awareness programmes focusing on maintenance of freedom from dog and dog transmitted human rabies</v>
      </c>
      <c r="C36" s="153" t="str">
        <f>IF('S-IEC'!E12=1,'S-IEC'!C12,"")</f>
        <v/>
      </c>
      <c r="D36" s="211" t="str">
        <f>IF('S-Dog popn'!E15=0,'S-Dog popn'!C15,"")</f>
        <v>Dog population management and responsible dog ownership campaigns are continued</v>
      </c>
      <c r="E36" s="153" t="str">
        <f>IF('S-Dog popn'!E15=1,'S-Dog popn'!C15,"")</f>
        <v/>
      </c>
      <c r="F36" s="217" t="str">
        <f>IF('T-Prev &amp; Ctrl'!E11=0,'T-Prev &amp; Ctrl'!C11,"")</f>
        <v>Modified protocols for PEP administration for rabies free areas implemented</v>
      </c>
      <c r="G36" s="214" t="str">
        <f>IF('T-Prev &amp; Ctrl'!E11=1,'T-Prev &amp; Ctrl'!C11,"")</f>
        <v/>
      </c>
      <c r="H36" s="211" t="str">
        <f>IF('T-Data coll &amp; ax'!E23=0,'T-Data coll &amp; ax'!C23,"")</f>
        <v/>
      </c>
      <c r="I36" s="153" t="str">
        <f>IF('T-Data coll &amp; ax'!E23=1,'T-Data coll &amp; ax'!C23,"")</f>
        <v>On-going surveillance system for rabies maintained</v>
      </c>
      <c r="J36" s="217" t="str">
        <f>IF('T-Lab dx'!E16=0,'T-Lab dx'!C16,"")</f>
        <v/>
      </c>
      <c r="K36" s="214" t="str">
        <f>IF('T-Lab dx'!E16=1,'T-Lab dx'!C16,"")</f>
        <v>On-going laboratory investigation of all suspected cases in domestic and wild animal species in the country</v>
      </c>
      <c r="L36" s="211"/>
      <c r="M36" s="153"/>
      <c r="N36" s="211"/>
      <c r="O36" s="153"/>
    </row>
    <row r="37" spans="1:15" s="15" customFormat="1" ht="51">
      <c r="A37" s="206"/>
      <c r="B37" s="212"/>
      <c r="C37" s="154"/>
      <c r="D37" s="212"/>
      <c r="E37" s="154"/>
      <c r="F37" s="218" t="str">
        <f>IF('T-Prev &amp; Ctrl'!E19=0,'T-Prev &amp; Ctrl'!C19,"")</f>
        <v/>
      </c>
      <c r="G37" s="215" t="str">
        <f>IF('T-Prev &amp; Ctrl'!E19=1,'T-Prev &amp; Ctrl'!C19,"")</f>
        <v>Based on risk assessment, dog vaccination campaigns are maintained where justified</v>
      </c>
      <c r="H37" s="212"/>
      <c r="I37" s="154"/>
      <c r="J37" s="218"/>
      <c r="K37" s="215"/>
      <c r="L37" s="212"/>
      <c r="M37" s="154"/>
      <c r="N37" s="212"/>
      <c r="O37" s="154"/>
    </row>
    <row r="38" spans="1:15" s="15" customFormat="1" ht="38.25">
      <c r="A38" s="207"/>
      <c r="B38" s="213"/>
      <c r="C38" s="155"/>
      <c r="D38" s="213"/>
      <c r="E38" s="155"/>
      <c r="F38" s="219" t="str">
        <f>IF('T-Prev &amp; Ctrl'!E30=0,'T-Prev &amp; Ctrl'!C30,"")</f>
        <v>Capacity for outbreak and re-introduction response maintained</v>
      </c>
      <c r="G38" s="216" t="str">
        <f>IF('T-Prev &amp; Ctrl'!E30=1,'T-Prev &amp; Ctrl'!C30,"")</f>
        <v/>
      </c>
      <c r="H38" s="213"/>
      <c r="I38" s="155"/>
      <c r="J38" s="219"/>
      <c r="K38" s="216"/>
      <c r="L38" s="213"/>
      <c r="M38" s="155"/>
      <c r="N38" s="213"/>
      <c r="O38" s="155"/>
    </row>
    <row r="39" spans="1:15" s="203" customFormat="1" ht="12.75"/>
    <row r="40" spans="1:15" s="203" customFormat="1" ht="12.75"/>
    <row r="41" spans="1:15" s="203" customFormat="1" ht="12.75"/>
    <row r="42" spans="1:15" s="203" customFormat="1" ht="12.75"/>
    <row r="43" spans="1:15" s="203" customFormat="1" ht="12.75"/>
    <row r="44" spans="1:15" s="203" customFormat="1" ht="12.75"/>
    <row r="45" spans="1:15" s="203" customFormat="1" ht="12.75"/>
    <row r="46" spans="1:15" s="203" customFormat="1" ht="12.75"/>
    <row r="47" spans="1:15" s="203" customFormat="1" ht="12.75"/>
    <row r="48" spans="1:15" s="203" customFormat="1" ht="12.75"/>
    <row r="49" s="203" customFormat="1" ht="12.75"/>
    <row r="50" s="203" customFormat="1" ht="12.75"/>
    <row r="51" s="203" customFormat="1" ht="12.75"/>
    <row r="52" s="203" customFormat="1" ht="12.75"/>
    <row r="53" s="203" customFormat="1" ht="12.75"/>
    <row r="54" s="203" customFormat="1" ht="12.75"/>
    <row r="55" s="203" customFormat="1" ht="12.75"/>
    <row r="56" s="203" customFormat="1" ht="12.75"/>
    <row r="57" s="203" customFormat="1" ht="12.75"/>
    <row r="58" s="203" customFormat="1" ht="12.75"/>
    <row r="59" s="203" customFormat="1" ht="12.75"/>
    <row r="60" s="203" customFormat="1" ht="12.75"/>
    <row r="61" s="203" customFormat="1" ht="12.75"/>
    <row r="62" s="203" customFormat="1" ht="12.75"/>
    <row r="63" s="203" customFormat="1" ht="12.75"/>
    <row r="64" s="203" customFormat="1" ht="12.75"/>
    <row r="65" s="203" customFormat="1" ht="12.75"/>
    <row r="66" s="203" customFormat="1" ht="12.75"/>
    <row r="67" s="203" customFormat="1" ht="12.75"/>
    <row r="68" s="203" customFormat="1" ht="12.75"/>
    <row r="69" s="203" customFormat="1" ht="12.75"/>
    <row r="70" s="203" customFormat="1" ht="12.75"/>
    <row r="71" s="203" customFormat="1" ht="12.75"/>
    <row r="72" s="203" customFormat="1" ht="12.75"/>
    <row r="73" s="203" customFormat="1" ht="12.75"/>
    <row r="74" s="203" customFormat="1" ht="12.75"/>
    <row r="75" s="203" customFormat="1" ht="12.75"/>
    <row r="76" s="203" customFormat="1" ht="12.75"/>
    <row r="77" s="203" customFormat="1" ht="12.75"/>
    <row r="78" s="203" customFormat="1" ht="12.75"/>
    <row r="79" s="203" customFormat="1" ht="12.75"/>
    <row r="80" s="203" customFormat="1" ht="12.75"/>
    <row r="81" s="203" customFormat="1" ht="12.75"/>
    <row r="82" s="203" customFormat="1" ht="12.75"/>
    <row r="83" s="203" customFormat="1" ht="12.75"/>
    <row r="84" s="203" customFormat="1" ht="12.75"/>
    <row r="85" s="203" customFormat="1" ht="12.75"/>
    <row r="86" s="203" customFormat="1" ht="12.75"/>
    <row r="87" s="203" customFormat="1" ht="12.75"/>
    <row r="88" s="203" customFormat="1" ht="12.75"/>
    <row r="89" s="203" customFormat="1" ht="12.75"/>
    <row r="90" s="203" customFormat="1" ht="12.75"/>
    <row r="91" s="203" customFormat="1" ht="12.75"/>
    <row r="92" s="203" customFormat="1" ht="12.75"/>
    <row r="93" s="203" customFormat="1" ht="12.75"/>
    <row r="94" s="203" customFormat="1" ht="12.75"/>
    <row r="95" s="203" customFormat="1" ht="12.75"/>
    <row r="96" s="203" customFormat="1" ht="12.75"/>
    <row r="97" s="203" customFormat="1" ht="12.75"/>
    <row r="98" s="203" customFormat="1" ht="12.75"/>
    <row r="99" s="203" customFormat="1" ht="12.75"/>
    <row r="100" s="203" customFormat="1" ht="12.75"/>
    <row r="101" s="203" customFormat="1" ht="12.75"/>
    <row r="102" s="203" customFormat="1" ht="12.75"/>
    <row r="103" s="203" customFormat="1" ht="12.75"/>
    <row r="104" s="203" customFormat="1" ht="12.75"/>
    <row r="105" s="203" customFormat="1" ht="12.75"/>
    <row r="106" s="203" customFormat="1" ht="12.75"/>
    <row r="107" s="203" customFormat="1" ht="12.75"/>
    <row r="108" s="203" customFormat="1" ht="12.75"/>
    <row r="109" s="203" customFormat="1" ht="12.75"/>
    <row r="110" s="203" customFormat="1" ht="12.75"/>
    <row r="111" s="203" customFormat="1" ht="12.75"/>
    <row r="112" s="203" customFormat="1" ht="12.75"/>
    <row r="113" s="203" customFormat="1" ht="12.75"/>
    <row r="114" s="203" customFormat="1" ht="12.75"/>
    <row r="115" s="203" customFormat="1" ht="12.75"/>
    <row r="116" s="203" customFormat="1" ht="12.75"/>
    <row r="117" s="203" customFormat="1" ht="12.75"/>
    <row r="118" s="203" customFormat="1" ht="12.75"/>
    <row r="119" s="203" customFormat="1" ht="12.75"/>
    <row r="120" s="203" customFormat="1" ht="12.75"/>
    <row r="121" s="203" customFormat="1" ht="12.75"/>
    <row r="122" s="203" customFormat="1" ht="12.75"/>
    <row r="123" s="203" customFormat="1" ht="12.75"/>
    <row r="124" s="203" customFormat="1" ht="12.75"/>
    <row r="125" s="203" customFormat="1" ht="12.75"/>
    <row r="126" s="203" customFormat="1" ht="12.75"/>
    <row r="127" s="203" customFormat="1" ht="12.75"/>
    <row r="128" s="203" customFormat="1" ht="12.75"/>
    <row r="129" s="203" customFormat="1" ht="12.75"/>
    <row r="130" s="203" customFormat="1" ht="12.75"/>
    <row r="131" s="203" customFormat="1" ht="12.75"/>
    <row r="132" s="203" customFormat="1" ht="12.75"/>
    <row r="133" s="203" customFormat="1" ht="12.75"/>
    <row r="134" s="203" customFormat="1" ht="12.75"/>
    <row r="135" s="203" customFormat="1" ht="12.75"/>
    <row r="136" s="203" customFormat="1" ht="12.75"/>
    <row r="137" s="203" customFormat="1" ht="12.75"/>
    <row r="138" s="203" customFormat="1" ht="12.75"/>
    <row r="139" s="203" customFormat="1" ht="12.75"/>
    <row r="140" s="203" customFormat="1" ht="12.75"/>
    <row r="141" s="203" customFormat="1" ht="12.75"/>
    <row r="142" s="203" customFormat="1" ht="12.75"/>
    <row r="143" s="203" customFormat="1" ht="12.75"/>
    <row r="144" s="203" customFormat="1" ht="12.75"/>
    <row r="145" s="203" customFormat="1" ht="12.75"/>
    <row r="146" s="203" customFormat="1" ht="12.75"/>
    <row r="147" s="203" customFormat="1" ht="12.75"/>
    <row r="148" s="203" customFormat="1" ht="12.75"/>
    <row r="149" s="203" customFormat="1" ht="12.75"/>
    <row r="150" s="203" customFormat="1" ht="12.75"/>
    <row r="151" s="203" customFormat="1" ht="12.75"/>
    <row r="152" s="203" customFormat="1" ht="12.75"/>
    <row r="153" s="203" customFormat="1" ht="12.75"/>
    <row r="154" s="203" customFormat="1" ht="12.75"/>
    <row r="155" s="203" customFormat="1" ht="12.75"/>
    <row r="156" s="203" customFormat="1" ht="12.75"/>
    <row r="157" s="203" customFormat="1" ht="12.75"/>
    <row r="158" s="203" customFormat="1" ht="12.75"/>
    <row r="159" s="203" customFormat="1" ht="12.75"/>
    <row r="160" s="203" customFormat="1" ht="12.75"/>
    <row r="161" s="203" customFormat="1" ht="12.75"/>
    <row r="162" s="203" customFormat="1" ht="12.75"/>
    <row r="163" s="203" customFormat="1" ht="12.75"/>
    <row r="164" s="203" customFormat="1" ht="12.75"/>
    <row r="165" s="203" customFormat="1" ht="12.75"/>
    <row r="166" s="203" customFormat="1" ht="12.75"/>
    <row r="167" s="203" customFormat="1" ht="12.75"/>
    <row r="168" s="203" customFormat="1" ht="12.75"/>
    <row r="169" s="203" customFormat="1" ht="12.75"/>
    <row r="170" s="203" customFormat="1" ht="12.75"/>
    <row r="171" s="203" customFormat="1" ht="12.75"/>
    <row r="172" s="203" customFormat="1" ht="12.75"/>
    <row r="173" s="203" customFormat="1" ht="12.75"/>
    <row r="174" s="203" customFormat="1" ht="12.75"/>
    <row r="175" s="203" customFormat="1" ht="12.75"/>
    <row r="176" s="203" customFormat="1" ht="12.75"/>
    <row r="177" s="203" customFormat="1" ht="12.75"/>
    <row r="178" s="203" customFormat="1" ht="12.75"/>
    <row r="179" s="203" customFormat="1" ht="12.75"/>
    <row r="180" s="203" customFormat="1" ht="12.75"/>
    <row r="181" s="203" customFormat="1" ht="12.75"/>
    <row r="182" s="203" customFormat="1" ht="12.75"/>
    <row r="183" s="203" customFormat="1" ht="12.75"/>
    <row r="184" s="203" customFormat="1" ht="12.75"/>
    <row r="185" s="203" customFormat="1" ht="12.75"/>
    <row r="186" s="203" customFormat="1" ht="12.75"/>
    <row r="187" s="203" customFormat="1" ht="12.75"/>
    <row r="188" s="203" customFormat="1" ht="12.75"/>
    <row r="189" s="203" customFormat="1" ht="12.75"/>
    <row r="190" s="203" customFormat="1" ht="12.75"/>
    <row r="191" s="203" customFormat="1" ht="12.75"/>
    <row r="192" s="203" customFormat="1" ht="12.75"/>
    <row r="193" s="203" customFormat="1" ht="12.75"/>
    <row r="194" s="203" customFormat="1" ht="12.75"/>
    <row r="195" s="203" customFormat="1" ht="12.75"/>
    <row r="196" s="203" customFormat="1" ht="12.75"/>
    <row r="197" s="203" customFormat="1" ht="12.75"/>
    <row r="198" s="203" customFormat="1" ht="12.75"/>
    <row r="199" s="203" customFormat="1" ht="12.75"/>
    <row r="200" s="203" customFormat="1" ht="12.75"/>
    <row r="201" s="203" customFormat="1" ht="12.75"/>
    <row r="202" s="203" customFormat="1" ht="12.75"/>
    <row r="203" s="203" customFormat="1" ht="12.75"/>
    <row r="204" s="203" customFormat="1" ht="12.75"/>
    <row r="205" s="203" customFormat="1" ht="12.75"/>
    <row r="206" s="203" customFormat="1" ht="12.75"/>
    <row r="207" s="203" customFormat="1" ht="12.75"/>
    <row r="208" s="203" customFormat="1" ht="12.75"/>
    <row r="209" s="203" customFormat="1" ht="12.75"/>
    <row r="210" s="203" customFormat="1" ht="12.75"/>
    <row r="211" s="203" customFormat="1" ht="12.75"/>
    <row r="212" s="203" customFormat="1" ht="12.75"/>
    <row r="213" s="203" customFormat="1" ht="12.75"/>
    <row r="214" s="203" customFormat="1" ht="12.75"/>
    <row r="215" s="203" customFormat="1" ht="12.75"/>
    <row r="216" s="203" customFormat="1" ht="12.75"/>
    <row r="217" s="203" customFormat="1" ht="12.75"/>
    <row r="218" s="203" customFormat="1" ht="12.75"/>
    <row r="219" s="203" customFormat="1" ht="12.75"/>
    <row r="220" s="203" customFormat="1" ht="12.75"/>
    <row r="221" s="203" customFormat="1" ht="12.75"/>
    <row r="222" s="203" customFormat="1" ht="12.75"/>
    <row r="223" s="203" customFormat="1" ht="12.75"/>
    <row r="224" s="203" customFormat="1" ht="12.75"/>
    <row r="225" s="203" customFormat="1" ht="12.75"/>
    <row r="226" s="203" customFormat="1" ht="12.75"/>
    <row r="227" s="203"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sheetData>
  <sheetProtection algorithmName="SHA-512" hashValue="P4hj5XhHacWLIyZlth0xpGSmYckNX6bPSNdEHI7H16adfCUASoaWzayq0KQXxFL96Sxilszwm7r/CKN0xGsK1Q==" saltValue="q6I+/1+bWQiKxckByaHulQ==" spinCount="100000" sheet="1" objects="1" scenarios="1"/>
  <mergeCells count="8">
    <mergeCell ref="D4:E4"/>
    <mergeCell ref="L4:M4"/>
    <mergeCell ref="A4:A5"/>
    <mergeCell ref="N4:O4"/>
    <mergeCell ref="H4:I4"/>
    <mergeCell ref="J4:K4"/>
    <mergeCell ref="B4:C4"/>
    <mergeCell ref="F4:G4"/>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7" id="{DF6921A2-0E63-4A18-AD87-5B24B89BFC93}">
            <xm:f>COUNTIF('key acts'!$C$2:$C$46,$N6)&lt;&gt;0</xm:f>
            <x14:dxf>
              <fill>
                <patternFill>
                  <bgColor rgb="FFFFFF99"/>
                </patternFill>
              </fill>
            </x14:dxf>
          </x14:cfRule>
          <xm:sqref>N6:N38</xm:sqref>
        </x14:conditionalFormatting>
        <x14:conditionalFormatting xmlns:xm="http://schemas.microsoft.com/office/excel/2006/main">
          <x14:cfRule type="expression" priority="16" id="{D4B697CF-CE99-40AD-A4CB-65E704E7B223}">
            <xm:f>COUNTIF('key acts'!$C$2:$C$46,$O6)&lt;&gt;0</xm:f>
            <x14:dxf>
              <fill>
                <patternFill>
                  <bgColor rgb="FF92D050"/>
                </patternFill>
              </fill>
            </x14:dxf>
          </x14:cfRule>
          <xm:sqref>O6:O38</xm:sqref>
        </x14:conditionalFormatting>
        <x14:conditionalFormatting xmlns:xm="http://schemas.microsoft.com/office/excel/2006/main">
          <x14:cfRule type="expression" priority="44" stopIfTrue="1" id="{DA784E3E-9FBD-4B00-ADA5-95BE9ACC343F}">
            <xm:f>COUNTIF('key acts'!$C$2:$C$46,$B6)&lt;&gt;0</xm:f>
            <x14:dxf>
              <fill>
                <patternFill>
                  <bgColor rgb="FFFFFF99"/>
                </patternFill>
              </fill>
            </x14:dxf>
          </x14:cfRule>
          <xm:sqref>B6:B38</xm:sqref>
        </x14:conditionalFormatting>
        <x14:conditionalFormatting xmlns:xm="http://schemas.microsoft.com/office/excel/2006/main">
          <x14:cfRule type="expression" priority="45" id="{5EB0278A-7DC3-405F-AC97-F9600CEB38AC}">
            <xm:f>COUNTIF('key acts'!$C$2:$C$46,$C6)&lt;&gt;0</xm:f>
            <x14:dxf>
              <fill>
                <patternFill>
                  <bgColor rgb="FF92D050"/>
                </patternFill>
              </fill>
            </x14:dxf>
          </x14:cfRule>
          <xm:sqref>C6:C38</xm:sqref>
        </x14:conditionalFormatting>
        <x14:conditionalFormatting xmlns:xm="http://schemas.microsoft.com/office/excel/2006/main">
          <x14:cfRule type="expression" priority="46" id="{8365BE40-DEE6-4395-BD87-3752B1DFD5D1}">
            <xm:f>COUNTIF('key acts'!$C$2:$C$46,$D6)&lt;&gt;0</xm:f>
            <x14:dxf>
              <fill>
                <patternFill>
                  <bgColor rgb="FFFFFF99"/>
                </patternFill>
              </fill>
            </x14:dxf>
          </x14:cfRule>
          <xm:sqref>D6:D38</xm:sqref>
        </x14:conditionalFormatting>
        <x14:conditionalFormatting xmlns:xm="http://schemas.microsoft.com/office/excel/2006/main">
          <x14:cfRule type="expression" priority="47" id="{0C88BE3C-0E22-4BDB-8FAF-8559EDED9483}">
            <xm:f>COUNTIF('key acts'!$C$2:$C$46,$E6)&lt;&gt;0</xm:f>
            <x14:dxf>
              <fill>
                <patternFill>
                  <bgColor rgb="FF92D050"/>
                </patternFill>
              </fill>
            </x14:dxf>
          </x14:cfRule>
          <xm:sqref>E6:E38</xm:sqref>
        </x14:conditionalFormatting>
        <x14:conditionalFormatting xmlns:xm="http://schemas.microsoft.com/office/excel/2006/main">
          <x14:cfRule type="expression" priority="48" id="{867D8B11-CF33-452C-B3C5-8BC58ADACFB1}">
            <xm:f>COUNTIF('key acts'!$C$2:$C$46,$F6)&lt;&gt;0</xm:f>
            <x14:dxf>
              <fill>
                <patternFill>
                  <bgColor rgb="FFFFFF99"/>
                </patternFill>
              </fill>
            </x14:dxf>
          </x14:cfRule>
          <xm:sqref>F6:F13 F15:F38</xm:sqref>
        </x14:conditionalFormatting>
        <x14:conditionalFormatting xmlns:xm="http://schemas.microsoft.com/office/excel/2006/main">
          <x14:cfRule type="expression" priority="49" id="{D83DBBDF-8B8F-493A-8643-228948036DA8}">
            <xm:f>COUNTIF('key acts'!$C$2:$C$46,$G6)&lt;&gt;0</xm:f>
            <x14:dxf>
              <fill>
                <patternFill>
                  <bgColor rgb="FF92D050"/>
                </patternFill>
              </fill>
            </x14:dxf>
          </x14:cfRule>
          <xm:sqref>G6:G13 G15:G38</xm:sqref>
        </x14:conditionalFormatting>
        <x14:conditionalFormatting xmlns:xm="http://schemas.microsoft.com/office/excel/2006/main">
          <x14:cfRule type="expression" priority="50" id="{BDDC4E02-8D21-4A97-B287-B1CC001C4199}">
            <xm:f>COUNTIF('key acts'!$C$2:$C$46,$H6)&lt;&gt;0</xm:f>
            <x14:dxf>
              <fill>
                <patternFill>
                  <bgColor rgb="FFFFFF99"/>
                </patternFill>
              </fill>
            </x14:dxf>
          </x14:cfRule>
          <xm:sqref>H6:H38</xm:sqref>
        </x14:conditionalFormatting>
        <x14:conditionalFormatting xmlns:xm="http://schemas.microsoft.com/office/excel/2006/main">
          <x14:cfRule type="expression" priority="51" id="{4A0BF04C-2CC5-4401-8A61-26CF5829850E}">
            <xm:f>COUNTIF('key acts'!$C$2:$C$46,$I6)&lt;&gt;0</xm:f>
            <x14:dxf>
              <fill>
                <patternFill>
                  <bgColor rgb="FF92D050"/>
                </patternFill>
              </fill>
            </x14:dxf>
          </x14:cfRule>
          <xm:sqref>I6:I38</xm:sqref>
        </x14:conditionalFormatting>
        <x14:conditionalFormatting xmlns:xm="http://schemas.microsoft.com/office/excel/2006/main">
          <x14:cfRule type="expression" priority="52" id="{8760675E-1787-4E90-AB9C-FC6D5CE281AC}">
            <xm:f>COUNTIF('key acts'!$C$2:$C$46,$J6)&lt;&gt;0</xm:f>
            <x14:dxf>
              <fill>
                <patternFill>
                  <bgColor rgb="FFFFFF99"/>
                </patternFill>
              </fill>
            </x14:dxf>
          </x14:cfRule>
          <xm:sqref>J6:J38</xm:sqref>
        </x14:conditionalFormatting>
        <x14:conditionalFormatting xmlns:xm="http://schemas.microsoft.com/office/excel/2006/main">
          <x14:cfRule type="expression" priority="53" id="{B4914E2D-8736-436B-8394-AD52E00ACE04}">
            <xm:f>COUNTIF('key acts'!$C$2:$C$46,$K6)&lt;&gt;0</xm:f>
            <x14:dxf>
              <fill>
                <patternFill>
                  <bgColor rgb="FF92D050"/>
                </patternFill>
              </fill>
            </x14:dxf>
          </x14:cfRule>
          <xm:sqref>K6:K38</xm:sqref>
        </x14:conditionalFormatting>
        <x14:conditionalFormatting xmlns:xm="http://schemas.microsoft.com/office/excel/2006/main">
          <x14:cfRule type="expression" priority="54" id="{7E6C9208-B725-40F3-B90E-195F9115FB6E}">
            <xm:f>COUNTIF('key acts'!$C$2:$C$46,$L6)&lt;&gt;0</xm:f>
            <x14:dxf>
              <fill>
                <patternFill>
                  <bgColor rgb="FFFFFF99"/>
                </patternFill>
              </fill>
            </x14:dxf>
          </x14:cfRule>
          <xm:sqref>L6:L38</xm:sqref>
        </x14:conditionalFormatting>
        <x14:conditionalFormatting xmlns:xm="http://schemas.microsoft.com/office/excel/2006/main">
          <x14:cfRule type="expression" priority="55" id="{433BA3D1-D8BA-47DB-85CB-834389ADD9C9}">
            <xm:f>COUNTIF('key acts'!$C$2:$C$46,$M6)&lt;&gt;0</xm:f>
            <x14:dxf>
              <fill>
                <patternFill>
                  <bgColor rgb="FF92D050"/>
                </patternFill>
              </fill>
            </x14:dxf>
          </x14:cfRule>
          <xm:sqref>M6:M38</xm:sqref>
        </x14:conditionalFormatting>
        <x14:conditionalFormatting xmlns:xm="http://schemas.microsoft.com/office/excel/2006/main">
          <x14:cfRule type="expression" priority="2" id="{95F6BF3C-A256-412D-AE8B-67881CD89DF1}">
            <xm:f>COUNTIF('key acts'!$C$2:$C$46,$F14)&lt;&gt;0</xm:f>
            <x14:dxf>
              <fill>
                <patternFill>
                  <bgColor rgb="FFFFFF99"/>
                </patternFill>
              </fill>
            </x14:dxf>
          </x14:cfRule>
          <xm:sqref>F14</xm:sqref>
        </x14:conditionalFormatting>
        <x14:conditionalFormatting xmlns:xm="http://schemas.microsoft.com/office/excel/2006/main">
          <x14:cfRule type="expression" priority="3" id="{1017321F-FE78-4F00-93F5-6672B8354A2B}">
            <xm:f>COUNTIF('key acts'!$C$2:$C$46,$G14)&lt;&gt;0</xm:f>
            <x14:dxf>
              <fill>
                <patternFill>
                  <bgColor rgb="FF92D050"/>
                </patternFill>
              </fill>
            </x14:dxf>
          </x14:cfRule>
          <xm:sqref>G14</xm:sqref>
        </x14:conditionalFormatting>
        <x14:conditionalFormatting xmlns:xm="http://schemas.microsoft.com/office/excel/2006/main">
          <x14:cfRule type="expression" priority="1" id="{39B1F528-3BA4-4377-8D6E-7CE7348CA50F}">
            <xm:f>COUNTIF('key acts'!$C$2:$C$46,$B6)&lt;&gt;0</xm:f>
            <x14:dxf>
              <fill>
                <patternFill>
                  <bgColor rgb="FFFFFF99"/>
                </patternFill>
              </fill>
            </x14:dxf>
          </x14:cfRule>
          <xm:sqref>B32:B35</xm:sqref>
        </x14:conditionalFormatting>
      </x14:conditionalFormattings>
    </ext>
  </extLst>
</worksheet>
</file>

<file path=xl/worksheets/sheet16.xml><?xml version="1.0" encoding="utf-8"?>
<worksheet xmlns="http://schemas.openxmlformats.org/spreadsheetml/2006/main" xmlns:r="http://schemas.openxmlformats.org/officeDocument/2006/relationships">
  <sheetPr codeName="Sheet141">
    <tabColor rgb="FFFFC000"/>
  </sheetPr>
  <dimension ref="A1:B10"/>
  <sheetViews>
    <sheetView workbookViewId="0">
      <selection activeCell="B13" sqref="B13"/>
    </sheetView>
  </sheetViews>
  <sheetFormatPr defaultColWidth="8.85546875" defaultRowHeight="15"/>
  <cols>
    <col min="2" max="2" width="74" bestFit="1" customWidth="1"/>
  </cols>
  <sheetData>
    <row r="1" spans="1:2">
      <c r="A1" t="s">
        <v>424</v>
      </c>
    </row>
    <row r="3" spans="1:2">
      <c r="A3" s="97" t="s">
        <v>426</v>
      </c>
      <c r="B3" s="101" t="s">
        <v>425</v>
      </c>
    </row>
    <row r="4" spans="1:2">
      <c r="A4" s="98" t="s">
        <v>430</v>
      </c>
      <c r="B4" s="102" t="s">
        <v>427</v>
      </c>
    </row>
    <row r="5" spans="1:2">
      <c r="A5" s="99" t="s">
        <v>429</v>
      </c>
      <c r="B5" s="103" t="s">
        <v>448</v>
      </c>
    </row>
    <row r="6" spans="1:2">
      <c r="A6" s="99" t="s">
        <v>429</v>
      </c>
      <c r="B6" s="103" t="s">
        <v>428</v>
      </c>
    </row>
    <row r="7" spans="1:2">
      <c r="A7" s="99" t="s">
        <v>431</v>
      </c>
      <c r="B7" s="103" t="s">
        <v>433</v>
      </c>
    </row>
    <row r="8" spans="1:2">
      <c r="A8" s="100" t="s">
        <v>431</v>
      </c>
      <c r="B8" s="104" t="s">
        <v>432</v>
      </c>
    </row>
    <row r="9" spans="1:2">
      <c r="A9" s="46"/>
    </row>
    <row r="10" spans="1:2">
      <c r="A10" s="46"/>
    </row>
  </sheetData>
  <customSheetViews>
    <customSheetView guid="{A09E5DD0-AC96-4D53-94A2-26B4313321AF}" state="hidden">
      <selection activeCell="B13" sqref="B13"/>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dimension ref="A1:T27"/>
  <sheetViews>
    <sheetView workbookViewId="0">
      <selection activeCell="T2" sqref="O2:T2"/>
    </sheetView>
  </sheetViews>
  <sheetFormatPr defaultRowHeight="12"/>
  <cols>
    <col min="1" max="1" width="21.85546875" style="163" customWidth="1"/>
    <col min="2" max="2" width="2" style="163" customWidth="1"/>
    <col min="3" max="3" width="21.85546875" style="163" customWidth="1"/>
    <col min="4" max="4" width="2" style="163" customWidth="1"/>
    <col min="5" max="5" width="21.85546875" style="163" customWidth="1"/>
    <col min="6" max="6" width="2" style="163" customWidth="1"/>
    <col min="7" max="7" width="21.85546875" style="163" customWidth="1"/>
    <col min="8" max="8" width="2" style="163" customWidth="1"/>
    <col min="9" max="9" width="21.85546875" style="163" customWidth="1"/>
    <col min="10" max="10" width="2" style="163" customWidth="1"/>
    <col min="11" max="11" width="21.85546875" style="163" customWidth="1"/>
    <col min="12" max="12" width="2" style="163" customWidth="1"/>
    <col min="13" max="13" width="21.85546875" style="163" customWidth="1"/>
    <col min="14" max="14" width="2" style="163" customWidth="1"/>
    <col min="15" max="20" width="3.140625" style="163" customWidth="1"/>
    <col min="21" max="16384" width="9.140625" style="163"/>
  </cols>
  <sheetData>
    <row r="1" spans="1:20" ht="15" customHeight="1">
      <c r="A1" s="318" t="s">
        <v>27</v>
      </c>
      <c r="C1" s="318" t="s">
        <v>28</v>
      </c>
      <c r="E1" s="318" t="s">
        <v>29</v>
      </c>
      <c r="G1" s="318" t="s">
        <v>30</v>
      </c>
      <c r="I1" s="318" t="s">
        <v>31</v>
      </c>
      <c r="K1" s="318" t="s">
        <v>32</v>
      </c>
      <c r="M1" s="318" t="s">
        <v>459</v>
      </c>
      <c r="O1" s="319" t="s">
        <v>460</v>
      </c>
      <c r="P1" s="319"/>
      <c r="Q1" s="319"/>
      <c r="R1" s="319"/>
      <c r="S1" s="319"/>
      <c r="T1" s="319"/>
    </row>
    <row r="2" spans="1:20" s="164" customFormat="1">
      <c r="A2" s="318"/>
      <c r="C2" s="318"/>
      <c r="E2" s="318"/>
      <c r="G2" s="318"/>
      <c r="I2" s="318"/>
      <c r="K2" s="318"/>
      <c r="M2" s="318"/>
      <c r="O2" s="165">
        <v>0</v>
      </c>
      <c r="P2" s="166">
        <v>1</v>
      </c>
      <c r="Q2" s="167">
        <v>2</v>
      </c>
      <c r="R2" s="168">
        <v>3</v>
      </c>
      <c r="S2" s="169">
        <v>4</v>
      </c>
      <c r="T2" s="170">
        <v>5</v>
      </c>
    </row>
    <row r="3" spans="1:20" ht="72">
      <c r="A3" s="171" t="s">
        <v>324</v>
      </c>
      <c r="B3" s="172"/>
      <c r="C3" s="173" t="s">
        <v>337</v>
      </c>
      <c r="D3" s="172"/>
      <c r="E3" s="171" t="s">
        <v>326</v>
      </c>
      <c r="F3" s="172"/>
      <c r="G3" s="173" t="s">
        <v>342</v>
      </c>
      <c r="H3" s="172"/>
      <c r="I3" s="173" t="s">
        <v>349</v>
      </c>
      <c r="J3" s="172"/>
      <c r="K3" s="173" t="s">
        <v>17</v>
      </c>
      <c r="L3" s="172"/>
      <c r="M3" s="171" t="s">
        <v>330</v>
      </c>
      <c r="N3" s="174"/>
    </row>
    <row r="4" spans="1:20" ht="120">
      <c r="A4" s="171" t="s">
        <v>325</v>
      </c>
      <c r="B4" s="172"/>
      <c r="C4" s="173" t="s">
        <v>338</v>
      </c>
      <c r="D4" s="172"/>
      <c r="E4" s="171" t="s">
        <v>328</v>
      </c>
      <c r="F4" s="172"/>
      <c r="G4" s="173" t="s">
        <v>343</v>
      </c>
      <c r="H4" s="174"/>
      <c r="I4" s="173" t="s">
        <v>350</v>
      </c>
      <c r="J4" s="172"/>
      <c r="K4" s="173" t="s">
        <v>348</v>
      </c>
      <c r="L4" s="172"/>
      <c r="M4" s="173" t="s">
        <v>18</v>
      </c>
      <c r="N4" s="172"/>
    </row>
    <row r="5" spans="1:20" ht="84">
      <c r="A5" s="171" t="s">
        <v>329</v>
      </c>
      <c r="B5" s="172"/>
      <c r="C5" s="173" t="s">
        <v>339</v>
      </c>
      <c r="D5" s="172"/>
      <c r="E5" s="171" t="s">
        <v>327</v>
      </c>
      <c r="F5" s="172"/>
      <c r="G5" s="173" t="s">
        <v>344</v>
      </c>
      <c r="H5" s="174"/>
      <c r="I5" s="173" t="s">
        <v>346</v>
      </c>
      <c r="J5" s="174"/>
      <c r="K5" s="175" t="s">
        <v>368</v>
      </c>
      <c r="L5" s="172"/>
      <c r="M5" s="173" t="s">
        <v>351</v>
      </c>
      <c r="N5" s="172"/>
    </row>
    <row r="6" spans="1:20" ht="84">
      <c r="A6" s="173" t="s">
        <v>40</v>
      </c>
      <c r="B6" s="172"/>
      <c r="C6" s="173" t="s">
        <v>340</v>
      </c>
      <c r="D6" s="172"/>
      <c r="E6" s="173" t="s">
        <v>417</v>
      </c>
      <c r="F6" s="172"/>
      <c r="G6" s="173" t="s">
        <v>416</v>
      </c>
      <c r="H6" s="174"/>
      <c r="I6" s="173" t="s">
        <v>347</v>
      </c>
      <c r="J6" s="174"/>
      <c r="K6" s="175" t="s">
        <v>369</v>
      </c>
      <c r="L6" s="172"/>
      <c r="M6" s="173" t="s">
        <v>352</v>
      </c>
      <c r="N6" s="172"/>
    </row>
    <row r="7" spans="1:20" ht="84">
      <c r="A7" s="173" t="s">
        <v>41</v>
      </c>
      <c r="B7" s="172"/>
      <c r="C7" s="173" t="s">
        <v>341</v>
      </c>
      <c r="D7" s="172"/>
      <c r="E7" s="175" t="s">
        <v>362</v>
      </c>
      <c r="F7" s="172"/>
      <c r="G7" s="173" t="s">
        <v>345</v>
      </c>
      <c r="H7" s="172"/>
      <c r="I7" s="173" t="s">
        <v>348</v>
      </c>
      <c r="J7" s="174"/>
      <c r="K7" s="176" t="s">
        <v>405</v>
      </c>
      <c r="L7" s="172"/>
      <c r="M7" s="173" t="s">
        <v>353</v>
      </c>
      <c r="N7" s="172"/>
    </row>
    <row r="8" spans="1:20" ht="60">
      <c r="A8" s="173" t="s">
        <v>331</v>
      </c>
      <c r="B8" s="172"/>
      <c r="C8" s="173" t="s">
        <v>17</v>
      </c>
      <c r="D8" s="172"/>
      <c r="E8" s="175" t="s">
        <v>361</v>
      </c>
      <c r="F8" s="172"/>
      <c r="G8" s="175" t="s">
        <v>360</v>
      </c>
      <c r="H8" s="172"/>
      <c r="I8" s="175" t="s">
        <v>363</v>
      </c>
      <c r="J8" s="172"/>
      <c r="M8" s="173" t="s">
        <v>19</v>
      </c>
      <c r="N8" s="172"/>
    </row>
    <row r="9" spans="1:20" ht="72">
      <c r="A9" s="173" t="s">
        <v>332</v>
      </c>
      <c r="B9" s="172"/>
      <c r="C9" s="175" t="s">
        <v>357</v>
      </c>
      <c r="D9" s="172"/>
      <c r="E9" s="177" t="s">
        <v>376</v>
      </c>
      <c r="F9" s="172"/>
      <c r="G9" s="175" t="s">
        <v>370</v>
      </c>
      <c r="H9" s="174"/>
      <c r="I9" s="175" t="s">
        <v>365</v>
      </c>
      <c r="J9" s="172"/>
      <c r="M9" s="175" t="s">
        <v>20</v>
      </c>
      <c r="N9" s="172"/>
    </row>
    <row r="10" spans="1:20" ht="84">
      <c r="A10" s="173" t="s">
        <v>333</v>
      </c>
      <c r="B10" s="172"/>
      <c r="C10" s="175" t="s">
        <v>358</v>
      </c>
      <c r="D10" s="172"/>
      <c r="E10" s="177" t="s">
        <v>377</v>
      </c>
      <c r="F10" s="172"/>
      <c r="G10" s="175" t="s">
        <v>368</v>
      </c>
      <c r="H10" s="174"/>
      <c r="I10" s="175" t="s">
        <v>364</v>
      </c>
      <c r="J10" s="174"/>
      <c r="M10" s="175" t="s">
        <v>375</v>
      </c>
      <c r="N10" s="172"/>
    </row>
    <row r="11" spans="1:20" ht="96">
      <c r="A11" s="173" t="s">
        <v>334</v>
      </c>
      <c r="B11" s="172"/>
      <c r="C11" s="175" t="s">
        <v>359</v>
      </c>
      <c r="D11" s="172"/>
      <c r="E11" s="178" t="s">
        <v>394</v>
      </c>
      <c r="F11" s="172"/>
      <c r="G11" s="175" t="s">
        <v>371</v>
      </c>
      <c r="H11" s="174"/>
      <c r="I11" s="175" t="s">
        <v>11</v>
      </c>
      <c r="J11" s="172"/>
      <c r="M11" s="175" t="s">
        <v>373</v>
      </c>
      <c r="N11" s="172"/>
    </row>
    <row r="12" spans="1:20" ht="84">
      <c r="A12" s="173" t="s">
        <v>335</v>
      </c>
      <c r="B12" s="172"/>
      <c r="C12" s="175" t="s">
        <v>360</v>
      </c>
      <c r="D12" s="172"/>
      <c r="E12" s="178" t="s">
        <v>396</v>
      </c>
      <c r="F12" s="172"/>
      <c r="G12" s="175" t="s">
        <v>372</v>
      </c>
      <c r="H12" s="172"/>
      <c r="I12" s="175" t="s">
        <v>12</v>
      </c>
      <c r="J12" s="172"/>
      <c r="M12" s="175" t="s">
        <v>374</v>
      </c>
      <c r="N12" s="172"/>
    </row>
    <row r="13" spans="1:20" ht="60">
      <c r="A13" s="173" t="s">
        <v>336</v>
      </c>
      <c r="B13" s="172"/>
      <c r="C13" s="177" t="s">
        <v>378</v>
      </c>
      <c r="D13" s="172"/>
      <c r="E13" s="176" t="s">
        <v>404</v>
      </c>
      <c r="F13" s="172"/>
      <c r="G13" s="177" t="s">
        <v>392</v>
      </c>
      <c r="H13" s="174"/>
      <c r="I13" s="175" t="s">
        <v>366</v>
      </c>
      <c r="J13" s="174"/>
      <c r="M13" s="177" t="s">
        <v>393</v>
      </c>
      <c r="N13" s="172"/>
    </row>
    <row r="14" spans="1:20" ht="72">
      <c r="A14" s="175" t="s">
        <v>354</v>
      </c>
      <c r="B14" s="172"/>
      <c r="C14" s="177" t="s">
        <v>379</v>
      </c>
      <c r="D14" s="172"/>
      <c r="G14" s="177" t="s">
        <v>389</v>
      </c>
      <c r="H14" s="174"/>
      <c r="I14" s="175" t="s">
        <v>367</v>
      </c>
      <c r="J14" s="174"/>
      <c r="M14" s="178" t="s">
        <v>21</v>
      </c>
      <c r="N14" s="172"/>
    </row>
    <row r="15" spans="1:20" ht="72">
      <c r="A15" s="175" t="s">
        <v>355</v>
      </c>
      <c r="B15" s="172"/>
      <c r="C15" s="177" t="s">
        <v>380</v>
      </c>
      <c r="D15" s="172"/>
      <c r="G15" s="177" t="s">
        <v>390</v>
      </c>
      <c r="H15" s="174"/>
      <c r="I15" s="177" t="s">
        <v>383</v>
      </c>
      <c r="J15" s="174"/>
    </row>
    <row r="16" spans="1:20" ht="84">
      <c r="A16" s="175" t="s">
        <v>356</v>
      </c>
      <c r="B16" s="172"/>
      <c r="C16" s="177" t="s">
        <v>381</v>
      </c>
      <c r="D16" s="172"/>
      <c r="G16" s="177" t="s">
        <v>391</v>
      </c>
      <c r="H16" s="174"/>
      <c r="I16" s="177" t="s">
        <v>387</v>
      </c>
      <c r="J16" s="172"/>
    </row>
    <row r="17" spans="1:10" ht="60">
      <c r="A17" s="178" t="s">
        <v>401</v>
      </c>
      <c r="B17" s="172"/>
      <c r="C17" s="177" t="s">
        <v>382</v>
      </c>
      <c r="D17" s="172"/>
      <c r="G17" s="178" t="s">
        <v>401</v>
      </c>
      <c r="H17" s="174"/>
      <c r="I17" s="177" t="s">
        <v>388</v>
      </c>
      <c r="J17" s="172"/>
    </row>
    <row r="18" spans="1:10" ht="84">
      <c r="C18" s="178" t="s">
        <v>395</v>
      </c>
      <c r="D18" s="172"/>
      <c r="G18" s="178" t="s">
        <v>402</v>
      </c>
      <c r="H18" s="174"/>
      <c r="I18" s="177" t="s">
        <v>384</v>
      </c>
      <c r="J18" s="174"/>
    </row>
    <row r="19" spans="1:10" ht="84">
      <c r="C19" s="178" t="s">
        <v>396</v>
      </c>
      <c r="D19" s="172"/>
      <c r="G19" s="176" t="s">
        <v>405</v>
      </c>
      <c r="H19" s="174"/>
      <c r="I19" s="177" t="s">
        <v>385</v>
      </c>
      <c r="J19" s="172"/>
    </row>
    <row r="20" spans="1:10" ht="60">
      <c r="C20" s="176" t="s">
        <v>403</v>
      </c>
      <c r="D20" s="172"/>
      <c r="I20" s="177" t="s">
        <v>386</v>
      </c>
      <c r="J20" s="172"/>
    </row>
    <row r="21" spans="1:10" ht="84">
      <c r="I21" s="178" t="s">
        <v>397</v>
      </c>
      <c r="J21" s="172"/>
    </row>
    <row r="22" spans="1:10" ht="72">
      <c r="I22" s="178" t="s">
        <v>398</v>
      </c>
      <c r="J22" s="172"/>
    </row>
    <row r="23" spans="1:10" ht="72">
      <c r="I23" s="178" t="s">
        <v>399</v>
      </c>
      <c r="J23" s="172"/>
    </row>
    <row r="24" spans="1:10" ht="84">
      <c r="I24" s="178" t="s">
        <v>400</v>
      </c>
      <c r="J24" s="172"/>
    </row>
    <row r="25" spans="1:10" ht="36">
      <c r="I25" s="176" t="s">
        <v>407</v>
      </c>
      <c r="J25" s="174"/>
    </row>
    <row r="26" spans="1:10" ht="60">
      <c r="I26" s="176" t="s">
        <v>406</v>
      </c>
      <c r="J26" s="174"/>
    </row>
    <row r="27" spans="1:10" ht="36">
      <c r="I27" s="176" t="s">
        <v>13</v>
      </c>
      <c r="J27" s="172"/>
    </row>
  </sheetData>
  <mergeCells count="8">
    <mergeCell ref="M1:M2"/>
    <mergeCell ref="O1:T1"/>
    <mergeCell ref="A1:A2"/>
    <mergeCell ref="C1:C2"/>
    <mergeCell ref="E1:E2"/>
    <mergeCell ref="G1:G2"/>
    <mergeCell ref="I1:I2"/>
    <mergeCell ref="K1:K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sheetPr codeName="Sheet3"/>
  <dimension ref="B3:J18"/>
  <sheetViews>
    <sheetView showGridLines="0" topLeftCell="A13" workbookViewId="0">
      <selection activeCell="F13" sqref="F13:I18"/>
    </sheetView>
  </sheetViews>
  <sheetFormatPr defaultColWidth="8.7109375" defaultRowHeight="15"/>
  <cols>
    <col min="2" max="2" width="21.7109375" customWidth="1"/>
    <col min="3" max="3" width="3.140625" style="37" customWidth="1"/>
    <col min="4" max="4" width="7.42578125" style="37" customWidth="1"/>
    <col min="5" max="5" width="9.42578125" customWidth="1"/>
  </cols>
  <sheetData>
    <row r="3" spans="2:10" ht="26.25" customHeight="1">
      <c r="C3" s="327" t="s">
        <v>471</v>
      </c>
      <c r="D3" s="328"/>
      <c r="E3" s="326" t="s">
        <v>311</v>
      </c>
      <c r="F3" s="326"/>
      <c r="G3" s="326"/>
      <c r="H3" s="326"/>
      <c r="I3" s="326"/>
      <c r="J3" s="44" t="s">
        <v>316</v>
      </c>
    </row>
    <row r="5" spans="2:10" ht="26.25" customHeight="1">
      <c r="C5" s="323" t="s">
        <v>472</v>
      </c>
      <c r="D5" s="323"/>
      <c r="E5" s="324"/>
      <c r="F5" s="329" t="s">
        <v>629</v>
      </c>
      <c r="G5" s="329"/>
      <c r="H5" s="329"/>
      <c r="I5" s="329"/>
    </row>
    <row r="6" spans="2:10" ht="26.25" customHeight="1">
      <c r="B6" s="320" t="s">
        <v>468</v>
      </c>
      <c r="D6" s="323" t="s">
        <v>473</v>
      </c>
      <c r="E6" s="324"/>
      <c r="F6" s="330" t="s">
        <v>630</v>
      </c>
      <c r="G6" s="330"/>
      <c r="H6" s="330"/>
      <c r="I6" s="330"/>
    </row>
    <row r="7" spans="2:10" ht="26.25" customHeight="1">
      <c r="B7" s="320"/>
      <c r="D7" s="323" t="s">
        <v>474</v>
      </c>
      <c r="E7" s="324"/>
      <c r="F7" s="330" t="s">
        <v>631</v>
      </c>
      <c r="G7" s="330"/>
      <c r="H7" s="330"/>
      <c r="I7" s="330"/>
    </row>
    <row r="8" spans="2:10" ht="26.25" customHeight="1">
      <c r="C8" s="179"/>
      <c r="D8" s="179" t="s">
        <v>475</v>
      </c>
      <c r="E8" s="181"/>
      <c r="F8" s="331" t="s">
        <v>632</v>
      </c>
      <c r="G8" s="332"/>
      <c r="H8" s="332"/>
      <c r="I8" s="333"/>
    </row>
    <row r="9" spans="2:10">
      <c r="E9" s="38"/>
      <c r="F9" s="37"/>
      <c r="G9" s="37"/>
      <c r="H9" s="37"/>
      <c r="I9" s="37"/>
    </row>
    <row r="10" spans="2:10" ht="26.25" customHeight="1">
      <c r="C10" s="323" t="s">
        <v>472</v>
      </c>
      <c r="D10" s="323"/>
      <c r="E10" s="324"/>
      <c r="F10" s="325" t="s">
        <v>628</v>
      </c>
      <c r="G10" s="325"/>
      <c r="H10" s="325"/>
      <c r="I10" s="325"/>
    </row>
    <row r="11" spans="2:10" ht="26.25" customHeight="1">
      <c r="B11" s="320" t="s">
        <v>469</v>
      </c>
      <c r="C11" s="180"/>
      <c r="D11" s="323" t="s">
        <v>473</v>
      </c>
      <c r="E11" s="324"/>
      <c r="F11" s="325" t="s">
        <v>633</v>
      </c>
      <c r="G11" s="325"/>
      <c r="H11" s="325"/>
      <c r="I11" s="325"/>
    </row>
    <row r="12" spans="2:10" ht="26.25" customHeight="1">
      <c r="B12" s="320"/>
      <c r="C12" s="180"/>
      <c r="D12" s="323" t="s">
        <v>474</v>
      </c>
      <c r="E12" s="324"/>
      <c r="F12" s="325" t="s">
        <v>634</v>
      </c>
      <c r="G12" s="325"/>
      <c r="H12" s="325"/>
      <c r="I12" s="325"/>
    </row>
    <row r="13" spans="2:10" ht="26.25" customHeight="1">
      <c r="C13" s="180"/>
      <c r="D13" s="180" t="s">
        <v>475</v>
      </c>
      <c r="E13" s="181"/>
      <c r="F13" s="321">
        <v>42668</v>
      </c>
      <c r="G13" s="321"/>
      <c r="H13" s="321"/>
      <c r="I13" s="321"/>
    </row>
    <row r="14" spans="2:10">
      <c r="F14" s="39"/>
      <c r="G14" s="39"/>
      <c r="H14" s="39"/>
      <c r="I14" s="39"/>
    </row>
    <row r="15" spans="2:10" ht="26.25" customHeight="1">
      <c r="C15" s="323" t="s">
        <v>472</v>
      </c>
      <c r="D15" s="323"/>
      <c r="E15" s="324"/>
      <c r="F15" s="325"/>
      <c r="G15" s="325"/>
      <c r="H15" s="325"/>
      <c r="I15" s="325"/>
    </row>
    <row r="16" spans="2:10" ht="26.25" customHeight="1">
      <c r="B16" s="322" t="s">
        <v>470</v>
      </c>
      <c r="C16" s="180"/>
      <c r="D16" s="323" t="s">
        <v>473</v>
      </c>
      <c r="E16" s="324"/>
      <c r="F16" s="325"/>
      <c r="G16" s="325"/>
      <c r="H16" s="325"/>
      <c r="I16" s="325"/>
    </row>
    <row r="17" spans="2:9" ht="26.25" customHeight="1">
      <c r="B17" s="322"/>
      <c r="C17" s="180"/>
      <c r="D17" s="323" t="s">
        <v>474</v>
      </c>
      <c r="E17" s="324"/>
      <c r="F17" s="325"/>
      <c r="G17" s="325"/>
      <c r="H17" s="325"/>
      <c r="I17" s="325"/>
    </row>
    <row r="18" spans="2:9" ht="26.25" customHeight="1">
      <c r="C18" s="180"/>
      <c r="D18" s="180" t="s">
        <v>475</v>
      </c>
      <c r="E18" s="181"/>
      <c r="F18" s="321"/>
      <c r="G18" s="321"/>
      <c r="H18" s="321"/>
      <c r="I18" s="321"/>
    </row>
  </sheetData>
  <sheetProtection algorithmName="SHA-512" hashValue="FZN++yM6LTKAwzbB8Tb+FbWei0D+WgsTV3ugnYDSlYlOiyxLKh1rlWh7JNTIjlOx3WX80aYCwHXM2tCcOqcihA==" saltValue="RfJoqGKrw8T/b6O8n7dwkw==" spinCount="100000" sheet="1" objects="1" scenarios="1"/>
  <customSheetViews>
    <customSheetView guid="{A09E5DD0-AC96-4D53-94A2-26B4313321AF}" showGridLines="0">
      <selection activeCell="F17" sqref="F17"/>
      <pageMargins left="0.7" right="0.7" top="0.75" bottom="0.75" header="0.3" footer="0.3"/>
      <pageSetup paperSize="9" orientation="portrait" horizontalDpi="300" verticalDpi="0" copies="0" r:id="rId1"/>
    </customSheetView>
  </customSheetViews>
  <mergeCells count="26">
    <mergeCell ref="E3:I3"/>
    <mergeCell ref="F13:I13"/>
    <mergeCell ref="C3:D3"/>
    <mergeCell ref="C5:E5"/>
    <mergeCell ref="D6:E6"/>
    <mergeCell ref="D7:E7"/>
    <mergeCell ref="C10:E10"/>
    <mergeCell ref="D11:E11"/>
    <mergeCell ref="F5:I5"/>
    <mergeCell ref="F6:I6"/>
    <mergeCell ref="F7:I7"/>
    <mergeCell ref="F10:I10"/>
    <mergeCell ref="F8:I8"/>
    <mergeCell ref="F11:I11"/>
    <mergeCell ref="D12:E12"/>
    <mergeCell ref="F12:I12"/>
    <mergeCell ref="B6:B7"/>
    <mergeCell ref="B11:B12"/>
    <mergeCell ref="F18:I18"/>
    <mergeCell ref="B16:B17"/>
    <mergeCell ref="C15:E15"/>
    <mergeCell ref="D16:E16"/>
    <mergeCell ref="D17:E17"/>
    <mergeCell ref="F15:I15"/>
    <mergeCell ref="F16:I16"/>
    <mergeCell ref="F17:I17"/>
  </mergeCells>
  <dataValidations count="2">
    <dataValidation type="list" sqref="E3:I3">
      <formula1>COUNTRY</formula1>
    </dataValidation>
    <dataValidation type="date" showErrorMessage="1" error="Please enter a valid date" sqref="F13:I13 F18:I18">
      <formula1>41640</formula1>
      <formula2>47847</formula2>
    </dataValidation>
  </dataValidations>
  <pageMargins left="0.7" right="0.7" top="0.75" bottom="0.75" header="0.3" footer="0.3"/>
  <pageSetup paperSize="9" orientation="portrait" horizontalDpi="300" verticalDpi="0" copies="0" r:id="rId2"/>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dimension ref="A1:A267"/>
  <sheetViews>
    <sheetView topLeftCell="A245" workbookViewId="0">
      <selection activeCell="K5" sqref="K5"/>
    </sheetView>
  </sheetViews>
  <sheetFormatPr defaultColWidth="8.7109375" defaultRowHeight="15"/>
  <cols>
    <col min="1" max="1" width="24.42578125" bestFit="1" customWidth="1"/>
  </cols>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0" spans="1:1">
      <c r="A30" t="s">
        <v>74</v>
      </c>
    </row>
    <row r="31" spans="1:1">
      <c r="A31" t="s">
        <v>75</v>
      </c>
    </row>
    <row r="32" spans="1:1">
      <c r="A32" t="s">
        <v>76</v>
      </c>
    </row>
    <row r="33" spans="1:1">
      <c r="A33" t="s">
        <v>77</v>
      </c>
    </row>
    <row r="34" spans="1:1">
      <c r="A34" t="s">
        <v>78</v>
      </c>
    </row>
    <row r="35" spans="1:1">
      <c r="A35" t="s">
        <v>79</v>
      </c>
    </row>
    <row r="36" spans="1:1">
      <c r="A36" t="s">
        <v>80</v>
      </c>
    </row>
    <row r="37" spans="1:1">
      <c r="A37" t="s">
        <v>81</v>
      </c>
    </row>
    <row r="38" spans="1:1">
      <c r="A38" t="s">
        <v>82</v>
      </c>
    </row>
    <row r="39" spans="1:1">
      <c r="A39" t="s">
        <v>83</v>
      </c>
    </row>
    <row r="40" spans="1:1">
      <c r="A40" t="s">
        <v>84</v>
      </c>
    </row>
    <row r="41" spans="1:1">
      <c r="A41" t="s">
        <v>85</v>
      </c>
    </row>
    <row r="42" spans="1:1">
      <c r="A42" t="s">
        <v>86</v>
      </c>
    </row>
    <row r="43" spans="1:1">
      <c r="A43" t="s">
        <v>87</v>
      </c>
    </row>
    <row r="44" spans="1:1">
      <c r="A44" t="s">
        <v>88</v>
      </c>
    </row>
    <row r="45" spans="1:1">
      <c r="A45" t="s">
        <v>89</v>
      </c>
    </row>
    <row r="46" spans="1:1">
      <c r="A46" t="s">
        <v>90</v>
      </c>
    </row>
    <row r="47" spans="1:1">
      <c r="A47" t="s">
        <v>91</v>
      </c>
    </row>
    <row r="48" spans="1:1">
      <c r="A48" t="s">
        <v>92</v>
      </c>
    </row>
    <row r="49" spans="1:1">
      <c r="A49" t="s">
        <v>93</v>
      </c>
    </row>
    <row r="50" spans="1:1">
      <c r="A50" t="s">
        <v>94</v>
      </c>
    </row>
    <row r="51" spans="1:1">
      <c r="A51" t="s">
        <v>95</v>
      </c>
    </row>
    <row r="52" spans="1:1">
      <c r="A52" t="s">
        <v>96</v>
      </c>
    </row>
    <row r="53" spans="1:1">
      <c r="A53" t="s">
        <v>97</v>
      </c>
    </row>
    <row r="54" spans="1:1">
      <c r="A54" t="s">
        <v>98</v>
      </c>
    </row>
    <row r="55" spans="1:1">
      <c r="A55" t="s">
        <v>99</v>
      </c>
    </row>
    <row r="56" spans="1:1">
      <c r="A56" t="s">
        <v>100</v>
      </c>
    </row>
    <row r="57" spans="1:1">
      <c r="A57" t="s">
        <v>101</v>
      </c>
    </row>
    <row r="58" spans="1:1">
      <c r="A58" t="s">
        <v>102</v>
      </c>
    </row>
    <row r="59" spans="1:1">
      <c r="A59" t="s">
        <v>103</v>
      </c>
    </row>
    <row r="60" spans="1:1">
      <c r="A60" t="s">
        <v>104</v>
      </c>
    </row>
    <row r="61" spans="1:1">
      <c r="A61" t="s">
        <v>105</v>
      </c>
    </row>
    <row r="62" spans="1:1">
      <c r="A62" t="s">
        <v>106</v>
      </c>
    </row>
    <row r="63" spans="1:1">
      <c r="A63" t="s">
        <v>107</v>
      </c>
    </row>
    <row r="64" spans="1:1">
      <c r="A64" t="s">
        <v>108</v>
      </c>
    </row>
    <row r="65" spans="1:1">
      <c r="A65" t="s">
        <v>109</v>
      </c>
    </row>
    <row r="66" spans="1:1">
      <c r="A66" t="s">
        <v>110</v>
      </c>
    </row>
    <row r="67" spans="1:1">
      <c r="A67" t="s">
        <v>111</v>
      </c>
    </row>
    <row r="68" spans="1:1">
      <c r="A68" t="s">
        <v>112</v>
      </c>
    </row>
    <row r="69" spans="1:1">
      <c r="A69" t="s">
        <v>113</v>
      </c>
    </row>
    <row r="70" spans="1:1">
      <c r="A70" t="s">
        <v>114</v>
      </c>
    </row>
    <row r="71" spans="1:1">
      <c r="A71" t="s">
        <v>115</v>
      </c>
    </row>
    <row r="72" spans="1:1">
      <c r="A72" t="s">
        <v>116</v>
      </c>
    </row>
    <row r="73" spans="1:1">
      <c r="A73" t="s">
        <v>117</v>
      </c>
    </row>
    <row r="74" spans="1:1">
      <c r="A74" t="s">
        <v>118</v>
      </c>
    </row>
    <row r="75" spans="1:1">
      <c r="A75" t="s">
        <v>119</v>
      </c>
    </row>
    <row r="76" spans="1:1">
      <c r="A76" t="s">
        <v>120</v>
      </c>
    </row>
    <row r="77" spans="1:1">
      <c r="A77" t="s">
        <v>121</v>
      </c>
    </row>
    <row r="78" spans="1:1">
      <c r="A78" t="s">
        <v>122</v>
      </c>
    </row>
    <row r="79" spans="1:1">
      <c r="A79" t="s">
        <v>123</v>
      </c>
    </row>
    <row r="80" spans="1:1">
      <c r="A80" t="s">
        <v>124</v>
      </c>
    </row>
    <row r="81" spans="1:1">
      <c r="A81" t="s">
        <v>125</v>
      </c>
    </row>
    <row r="82" spans="1:1">
      <c r="A82" t="s">
        <v>126</v>
      </c>
    </row>
    <row r="83" spans="1:1">
      <c r="A83" t="s">
        <v>127</v>
      </c>
    </row>
    <row r="84" spans="1:1">
      <c r="A84" t="s">
        <v>128</v>
      </c>
    </row>
    <row r="85" spans="1:1">
      <c r="A85" t="s">
        <v>129</v>
      </c>
    </row>
    <row r="86" spans="1:1">
      <c r="A86" t="s">
        <v>130</v>
      </c>
    </row>
    <row r="87" spans="1:1">
      <c r="A87" t="s">
        <v>131</v>
      </c>
    </row>
    <row r="88" spans="1:1">
      <c r="A88" t="s">
        <v>132</v>
      </c>
    </row>
    <row r="89" spans="1:1">
      <c r="A89" t="s">
        <v>133</v>
      </c>
    </row>
    <row r="90" spans="1:1">
      <c r="A90" t="s">
        <v>134</v>
      </c>
    </row>
    <row r="91" spans="1:1">
      <c r="A91" t="s">
        <v>135</v>
      </c>
    </row>
    <row r="92" spans="1:1">
      <c r="A92" t="s">
        <v>136</v>
      </c>
    </row>
    <row r="93" spans="1:1">
      <c r="A93" t="s">
        <v>137</v>
      </c>
    </row>
    <row r="94" spans="1:1">
      <c r="A94" t="s">
        <v>138</v>
      </c>
    </row>
    <row r="95" spans="1:1">
      <c r="A95" t="s">
        <v>139</v>
      </c>
    </row>
    <row r="96" spans="1:1">
      <c r="A96" t="s">
        <v>140</v>
      </c>
    </row>
    <row r="97" spans="1:1">
      <c r="A97" t="s">
        <v>141</v>
      </c>
    </row>
    <row r="98" spans="1:1">
      <c r="A98" t="s">
        <v>142</v>
      </c>
    </row>
    <row r="99" spans="1:1">
      <c r="A99" t="s">
        <v>143</v>
      </c>
    </row>
    <row r="100" spans="1:1">
      <c r="A100" t="s">
        <v>144</v>
      </c>
    </row>
    <row r="101" spans="1:1">
      <c r="A101" t="s">
        <v>145</v>
      </c>
    </row>
    <row r="102" spans="1:1">
      <c r="A102" t="s">
        <v>146</v>
      </c>
    </row>
    <row r="103" spans="1:1">
      <c r="A103" t="s">
        <v>147</v>
      </c>
    </row>
    <row r="104" spans="1:1">
      <c r="A104" t="s">
        <v>148</v>
      </c>
    </row>
    <row r="105" spans="1:1">
      <c r="A105" t="s">
        <v>149</v>
      </c>
    </row>
    <row r="106" spans="1:1">
      <c r="A106" t="s">
        <v>150</v>
      </c>
    </row>
    <row r="107" spans="1:1">
      <c r="A107" t="s">
        <v>151</v>
      </c>
    </row>
    <row r="108" spans="1:1">
      <c r="A108" t="s">
        <v>152</v>
      </c>
    </row>
    <row r="109" spans="1:1">
      <c r="A109" t="s">
        <v>153</v>
      </c>
    </row>
    <row r="110" spans="1:1">
      <c r="A110" t="s">
        <v>154</v>
      </c>
    </row>
    <row r="111" spans="1:1">
      <c r="A111" t="s">
        <v>155</v>
      </c>
    </row>
    <row r="112" spans="1:1">
      <c r="A112" t="s">
        <v>156</v>
      </c>
    </row>
    <row r="113" spans="1:1">
      <c r="A113" t="s">
        <v>157</v>
      </c>
    </row>
    <row r="114" spans="1:1">
      <c r="A114" t="s">
        <v>158</v>
      </c>
    </row>
    <row r="115" spans="1:1">
      <c r="A115" t="s">
        <v>159</v>
      </c>
    </row>
    <row r="116" spans="1:1">
      <c r="A116" t="s">
        <v>160</v>
      </c>
    </row>
    <row r="117" spans="1:1">
      <c r="A117" t="s">
        <v>161</v>
      </c>
    </row>
    <row r="118" spans="1:1">
      <c r="A118" t="s">
        <v>162</v>
      </c>
    </row>
    <row r="119" spans="1:1">
      <c r="A119" t="s">
        <v>163</v>
      </c>
    </row>
    <row r="120" spans="1:1">
      <c r="A120" t="s">
        <v>164</v>
      </c>
    </row>
    <row r="121" spans="1:1">
      <c r="A121" t="s">
        <v>165</v>
      </c>
    </row>
    <row r="122" spans="1:1">
      <c r="A122" t="s">
        <v>166</v>
      </c>
    </row>
    <row r="123" spans="1:1">
      <c r="A123" t="s">
        <v>167</v>
      </c>
    </row>
    <row r="124" spans="1:1">
      <c r="A124" t="s">
        <v>168</v>
      </c>
    </row>
    <row r="125" spans="1:1">
      <c r="A125" t="s">
        <v>169</v>
      </c>
    </row>
    <row r="126" spans="1:1">
      <c r="A126" t="s">
        <v>170</v>
      </c>
    </row>
    <row r="127" spans="1:1">
      <c r="A127" t="s">
        <v>171</v>
      </c>
    </row>
    <row r="128" spans="1:1">
      <c r="A128" t="s">
        <v>172</v>
      </c>
    </row>
    <row r="129" spans="1:1">
      <c r="A129" t="s">
        <v>173</v>
      </c>
    </row>
    <row r="130" spans="1:1">
      <c r="A130" t="s">
        <v>174</v>
      </c>
    </row>
    <row r="131" spans="1:1">
      <c r="A131" t="s">
        <v>175</v>
      </c>
    </row>
    <row r="132" spans="1:1">
      <c r="A132" t="s">
        <v>176</v>
      </c>
    </row>
    <row r="133" spans="1:1">
      <c r="A133" t="s">
        <v>177</v>
      </c>
    </row>
    <row r="134" spans="1:1">
      <c r="A134" t="s">
        <v>178</v>
      </c>
    </row>
    <row r="135" spans="1:1">
      <c r="A135" t="s">
        <v>179</v>
      </c>
    </row>
    <row r="136" spans="1:1">
      <c r="A136" t="s">
        <v>180</v>
      </c>
    </row>
    <row r="137" spans="1:1">
      <c r="A137" t="s">
        <v>181</v>
      </c>
    </row>
    <row r="138" spans="1:1">
      <c r="A138" t="s">
        <v>182</v>
      </c>
    </row>
    <row r="139" spans="1:1">
      <c r="A139" t="s">
        <v>183</v>
      </c>
    </row>
    <row r="140" spans="1:1">
      <c r="A140" t="s">
        <v>184</v>
      </c>
    </row>
    <row r="141" spans="1:1">
      <c r="A141" t="s">
        <v>185</v>
      </c>
    </row>
    <row r="142" spans="1:1">
      <c r="A142" t="s">
        <v>186</v>
      </c>
    </row>
    <row r="143" spans="1:1">
      <c r="A143" t="s">
        <v>187</v>
      </c>
    </row>
    <row r="144" spans="1:1">
      <c r="A144" t="s">
        <v>188</v>
      </c>
    </row>
    <row r="145" spans="1:1">
      <c r="A145" t="s">
        <v>189</v>
      </c>
    </row>
    <row r="146" spans="1:1">
      <c r="A146" t="s">
        <v>190</v>
      </c>
    </row>
    <row r="147" spans="1:1">
      <c r="A147" t="s">
        <v>191</v>
      </c>
    </row>
    <row r="148" spans="1:1">
      <c r="A148" t="s">
        <v>192</v>
      </c>
    </row>
    <row r="149" spans="1:1">
      <c r="A149" t="s">
        <v>193</v>
      </c>
    </row>
    <row r="150" spans="1:1">
      <c r="A150" t="s">
        <v>194</v>
      </c>
    </row>
    <row r="151" spans="1:1">
      <c r="A151" t="s">
        <v>195</v>
      </c>
    </row>
    <row r="152" spans="1:1">
      <c r="A152" t="s">
        <v>196</v>
      </c>
    </row>
    <row r="153" spans="1:1">
      <c r="A153" t="s">
        <v>197</v>
      </c>
    </row>
    <row r="154" spans="1:1">
      <c r="A154" t="s">
        <v>198</v>
      </c>
    </row>
    <row r="155" spans="1:1">
      <c r="A155" t="s">
        <v>199</v>
      </c>
    </row>
    <row r="156" spans="1:1">
      <c r="A156" t="s">
        <v>200</v>
      </c>
    </row>
    <row r="157" spans="1:1">
      <c r="A157" t="s">
        <v>201</v>
      </c>
    </row>
    <row r="158" spans="1:1">
      <c r="A158" t="s">
        <v>202</v>
      </c>
    </row>
    <row r="159" spans="1:1">
      <c r="A159" t="s">
        <v>203</v>
      </c>
    </row>
    <row r="160" spans="1:1">
      <c r="A160" t="s">
        <v>204</v>
      </c>
    </row>
    <row r="161" spans="1:1">
      <c r="A161" t="s">
        <v>205</v>
      </c>
    </row>
    <row r="162" spans="1:1">
      <c r="A162" t="s">
        <v>206</v>
      </c>
    </row>
    <row r="163" spans="1:1">
      <c r="A163" t="s">
        <v>207</v>
      </c>
    </row>
    <row r="164" spans="1:1">
      <c r="A164" t="s">
        <v>208</v>
      </c>
    </row>
    <row r="165" spans="1:1">
      <c r="A165" t="s">
        <v>209</v>
      </c>
    </row>
    <row r="166" spans="1:1">
      <c r="A166" t="s">
        <v>210</v>
      </c>
    </row>
    <row r="167" spans="1:1">
      <c r="A167" t="s">
        <v>211</v>
      </c>
    </row>
    <row r="168" spans="1:1">
      <c r="A168" t="s">
        <v>212</v>
      </c>
    </row>
    <row r="169" spans="1:1">
      <c r="A169" t="s">
        <v>213</v>
      </c>
    </row>
    <row r="170" spans="1:1">
      <c r="A170" t="s">
        <v>214</v>
      </c>
    </row>
    <row r="171" spans="1:1">
      <c r="A171" t="s">
        <v>215</v>
      </c>
    </row>
    <row r="172" spans="1:1">
      <c r="A172" t="s">
        <v>216</v>
      </c>
    </row>
    <row r="173" spans="1:1">
      <c r="A173" t="s">
        <v>217</v>
      </c>
    </row>
    <row r="174" spans="1:1">
      <c r="A174" t="s">
        <v>218</v>
      </c>
    </row>
    <row r="175" spans="1:1">
      <c r="A175" t="s">
        <v>219</v>
      </c>
    </row>
    <row r="176" spans="1:1">
      <c r="A176" t="s">
        <v>220</v>
      </c>
    </row>
    <row r="177" spans="1:1">
      <c r="A177" t="s">
        <v>221</v>
      </c>
    </row>
    <row r="178" spans="1:1">
      <c r="A178" t="s">
        <v>222</v>
      </c>
    </row>
    <row r="179" spans="1:1">
      <c r="A179" t="s">
        <v>223</v>
      </c>
    </row>
    <row r="180" spans="1:1">
      <c r="A180" t="s">
        <v>224</v>
      </c>
    </row>
    <row r="181" spans="1:1">
      <c r="A181" t="s">
        <v>225</v>
      </c>
    </row>
    <row r="182" spans="1:1">
      <c r="A182" t="s">
        <v>226</v>
      </c>
    </row>
    <row r="183" spans="1:1">
      <c r="A183" t="s">
        <v>227</v>
      </c>
    </row>
    <row r="184" spans="1:1">
      <c r="A184" t="s">
        <v>228</v>
      </c>
    </row>
    <row r="185" spans="1:1">
      <c r="A185" t="s">
        <v>229</v>
      </c>
    </row>
    <row r="186" spans="1:1">
      <c r="A186" t="s">
        <v>230</v>
      </c>
    </row>
    <row r="187" spans="1:1">
      <c r="A187" t="s">
        <v>231</v>
      </c>
    </row>
    <row r="188" spans="1:1">
      <c r="A188" t="s">
        <v>232</v>
      </c>
    </row>
    <row r="189" spans="1:1">
      <c r="A189" t="s">
        <v>233</v>
      </c>
    </row>
    <row r="190" spans="1:1">
      <c r="A190" t="s">
        <v>234</v>
      </c>
    </row>
    <row r="191" spans="1:1">
      <c r="A191" t="s">
        <v>235</v>
      </c>
    </row>
    <row r="192" spans="1:1">
      <c r="A192" t="s">
        <v>236</v>
      </c>
    </row>
    <row r="193" spans="1:1">
      <c r="A193" t="s">
        <v>237</v>
      </c>
    </row>
    <row r="194" spans="1:1">
      <c r="A194" t="s">
        <v>238</v>
      </c>
    </row>
    <row r="195" spans="1:1">
      <c r="A195" t="s">
        <v>239</v>
      </c>
    </row>
    <row r="196" spans="1:1">
      <c r="A196" t="s">
        <v>240</v>
      </c>
    </row>
    <row r="197" spans="1:1">
      <c r="A197" t="s">
        <v>241</v>
      </c>
    </row>
    <row r="198" spans="1:1">
      <c r="A198" t="s">
        <v>242</v>
      </c>
    </row>
    <row r="199" spans="1:1">
      <c r="A199" t="s">
        <v>243</v>
      </c>
    </row>
    <row r="200" spans="1:1">
      <c r="A200" t="s">
        <v>244</v>
      </c>
    </row>
    <row r="201" spans="1:1">
      <c r="A201" t="s">
        <v>245</v>
      </c>
    </row>
    <row r="202" spans="1:1">
      <c r="A202" t="s">
        <v>246</v>
      </c>
    </row>
    <row r="203" spans="1:1">
      <c r="A203" t="s">
        <v>247</v>
      </c>
    </row>
    <row r="204" spans="1:1">
      <c r="A204" t="s">
        <v>248</v>
      </c>
    </row>
    <row r="205" spans="1:1">
      <c r="A205" t="s">
        <v>249</v>
      </c>
    </row>
    <row r="206" spans="1:1">
      <c r="A206" t="s">
        <v>250</v>
      </c>
    </row>
    <row r="207" spans="1:1">
      <c r="A207" t="s">
        <v>251</v>
      </c>
    </row>
    <row r="208" spans="1:1">
      <c r="A208" t="s">
        <v>252</v>
      </c>
    </row>
    <row r="209" spans="1:1">
      <c r="A209" t="s">
        <v>253</v>
      </c>
    </row>
    <row r="210" spans="1:1">
      <c r="A210" t="s">
        <v>254</v>
      </c>
    </row>
    <row r="211" spans="1:1">
      <c r="A211" t="s">
        <v>255</v>
      </c>
    </row>
    <row r="212" spans="1:1">
      <c r="A212" t="s">
        <v>256</v>
      </c>
    </row>
    <row r="213" spans="1:1">
      <c r="A213" t="s">
        <v>257</v>
      </c>
    </row>
    <row r="214" spans="1:1">
      <c r="A214" t="s">
        <v>258</v>
      </c>
    </row>
    <row r="215" spans="1:1">
      <c r="A215" t="s">
        <v>259</v>
      </c>
    </row>
    <row r="216" spans="1:1">
      <c r="A216" t="s">
        <v>260</v>
      </c>
    </row>
    <row r="217" spans="1:1">
      <c r="A217" t="s">
        <v>261</v>
      </c>
    </row>
    <row r="218" spans="1:1">
      <c r="A218" t="s">
        <v>262</v>
      </c>
    </row>
    <row r="219" spans="1:1">
      <c r="A219" t="s">
        <v>263</v>
      </c>
    </row>
    <row r="220" spans="1:1">
      <c r="A220" t="s">
        <v>264</v>
      </c>
    </row>
    <row r="221" spans="1:1">
      <c r="A221" t="s">
        <v>265</v>
      </c>
    </row>
    <row r="222" spans="1:1">
      <c r="A222" t="s">
        <v>266</v>
      </c>
    </row>
    <row r="223" spans="1:1">
      <c r="A223" t="s">
        <v>267</v>
      </c>
    </row>
    <row r="224" spans="1:1">
      <c r="A224" t="s">
        <v>268</v>
      </c>
    </row>
    <row r="225" spans="1:1">
      <c r="A225" t="s">
        <v>269</v>
      </c>
    </row>
    <row r="226" spans="1:1">
      <c r="A226" t="s">
        <v>270</v>
      </c>
    </row>
    <row r="227" spans="1:1">
      <c r="A227" t="s">
        <v>271</v>
      </c>
    </row>
    <row r="228" spans="1:1">
      <c r="A228" t="s">
        <v>272</v>
      </c>
    </row>
    <row r="229" spans="1:1">
      <c r="A229" t="s">
        <v>273</v>
      </c>
    </row>
    <row r="230" spans="1:1">
      <c r="A230" t="s">
        <v>274</v>
      </c>
    </row>
    <row r="231" spans="1:1">
      <c r="A231" t="s">
        <v>275</v>
      </c>
    </row>
    <row r="232" spans="1:1">
      <c r="A232" t="s">
        <v>276</v>
      </c>
    </row>
    <row r="233" spans="1:1">
      <c r="A233" t="s">
        <v>277</v>
      </c>
    </row>
    <row r="234" spans="1:1">
      <c r="A234" t="s">
        <v>278</v>
      </c>
    </row>
    <row r="235" spans="1:1">
      <c r="A235" t="s">
        <v>279</v>
      </c>
    </row>
    <row r="236" spans="1:1">
      <c r="A236" t="s">
        <v>280</v>
      </c>
    </row>
    <row r="237" spans="1:1">
      <c r="A237" t="s">
        <v>281</v>
      </c>
    </row>
    <row r="238" spans="1:1">
      <c r="A238" t="s">
        <v>282</v>
      </c>
    </row>
    <row r="239" spans="1:1">
      <c r="A239" t="s">
        <v>283</v>
      </c>
    </row>
    <row r="240" spans="1:1">
      <c r="A240" t="s">
        <v>284</v>
      </c>
    </row>
    <row r="241" spans="1:1">
      <c r="A241" t="s">
        <v>285</v>
      </c>
    </row>
    <row r="242" spans="1:1">
      <c r="A242" t="s">
        <v>286</v>
      </c>
    </row>
    <row r="243" spans="1:1">
      <c r="A243" t="s">
        <v>287</v>
      </c>
    </row>
    <row r="244" spans="1:1">
      <c r="A244" t="s">
        <v>288</v>
      </c>
    </row>
    <row r="245" spans="1:1">
      <c r="A245" t="s">
        <v>289</v>
      </c>
    </row>
    <row r="246" spans="1:1">
      <c r="A246" t="s">
        <v>290</v>
      </c>
    </row>
    <row r="247" spans="1:1">
      <c r="A247" t="s">
        <v>291</v>
      </c>
    </row>
    <row r="248" spans="1:1">
      <c r="A248" t="s">
        <v>292</v>
      </c>
    </row>
    <row r="249" spans="1:1">
      <c r="A249" t="s">
        <v>293</v>
      </c>
    </row>
    <row r="250" spans="1:1">
      <c r="A250" t="s">
        <v>294</v>
      </c>
    </row>
    <row r="251" spans="1:1">
      <c r="A251" t="s">
        <v>295</v>
      </c>
    </row>
    <row r="252" spans="1:1">
      <c r="A252" t="s">
        <v>296</v>
      </c>
    </row>
    <row r="253" spans="1:1">
      <c r="A253" t="s">
        <v>297</v>
      </c>
    </row>
    <row r="254" spans="1:1">
      <c r="A254" t="s">
        <v>298</v>
      </c>
    </row>
    <row r="255" spans="1:1">
      <c r="A255" t="s">
        <v>299</v>
      </c>
    </row>
    <row r="256" spans="1:1">
      <c r="A256" t="s">
        <v>300</v>
      </c>
    </row>
    <row r="257" spans="1:1">
      <c r="A257" t="s">
        <v>301</v>
      </c>
    </row>
    <row r="258" spans="1:1">
      <c r="A258" t="s">
        <v>302</v>
      </c>
    </row>
    <row r="259" spans="1:1">
      <c r="A259" t="s">
        <v>303</v>
      </c>
    </row>
    <row r="260" spans="1:1">
      <c r="A260" t="s">
        <v>304</v>
      </c>
    </row>
    <row r="261" spans="1:1">
      <c r="A261" t="s">
        <v>305</v>
      </c>
    </row>
    <row r="262" spans="1:1">
      <c r="A262" t="s">
        <v>306</v>
      </c>
    </row>
    <row r="263" spans="1:1">
      <c r="A263" t="s">
        <v>307</v>
      </c>
    </row>
    <row r="264" spans="1:1">
      <c r="A264" t="s">
        <v>308</v>
      </c>
    </row>
    <row r="265" spans="1:1">
      <c r="A265" t="s">
        <v>309</v>
      </c>
    </row>
    <row r="266" spans="1:1">
      <c r="A266" t="s">
        <v>310</v>
      </c>
    </row>
    <row r="267" spans="1:1">
      <c r="A267" t="s">
        <v>311</v>
      </c>
    </row>
  </sheetData>
  <customSheetViews>
    <customSheetView guid="{A09E5DD0-AC96-4D53-94A2-26B4313321AF}" state="hidden">
      <selection activeCell="B22" sqref="B2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8"/>
  <dimension ref="A1:H29"/>
  <sheetViews>
    <sheetView showGridLines="0" topLeftCell="C5" workbookViewId="0">
      <selection activeCell="G15" sqref="G15"/>
    </sheetView>
  </sheetViews>
  <sheetFormatPr defaultColWidth="8.7109375" defaultRowHeight="15"/>
  <cols>
    <col min="1" max="1" width="9.140625" style="57" customWidth="1"/>
    <col min="2" max="2" width="14.7109375" customWidth="1"/>
    <col min="3" max="3" width="56" style="4" customWidth="1"/>
    <col min="4" max="4" width="50.28515625" customWidth="1"/>
    <col min="6" max="6" width="39.140625" style="11" customWidth="1"/>
    <col min="7" max="7" width="24.5703125" style="240" customWidth="1"/>
    <col min="8" max="8" width="24.5703125" style="163" customWidth="1"/>
  </cols>
  <sheetData>
    <row r="1" spans="1:8" ht="15.75">
      <c r="A1" s="10" t="s">
        <v>30</v>
      </c>
      <c r="D1" s="4"/>
    </row>
    <row r="2" spans="1:8">
      <c r="A2" s="60" t="s">
        <v>4</v>
      </c>
      <c r="D2" s="4"/>
    </row>
    <row r="4" spans="1:8" s="41" customFormat="1" ht="30">
      <c r="A4" s="27" t="s">
        <v>0</v>
      </c>
      <c r="B4" s="31" t="s">
        <v>42</v>
      </c>
      <c r="C4" s="28" t="s">
        <v>1</v>
      </c>
      <c r="D4" s="40" t="s">
        <v>312</v>
      </c>
      <c r="E4" s="29" t="s">
        <v>2</v>
      </c>
      <c r="F4" s="58" t="s">
        <v>3</v>
      </c>
      <c r="G4" s="341" t="s">
        <v>598</v>
      </c>
      <c r="H4" s="342"/>
    </row>
    <row r="5" spans="1:8">
      <c r="A5" s="127">
        <v>1</v>
      </c>
      <c r="B5" s="334" t="s">
        <v>480</v>
      </c>
      <c r="C5" s="278" t="s">
        <v>481</v>
      </c>
      <c r="D5" s="193" t="s">
        <v>482</v>
      </c>
      <c r="E5" s="107">
        <v>0</v>
      </c>
      <c r="F5" s="120"/>
      <c r="G5" s="248" t="s">
        <v>537</v>
      </c>
      <c r="H5" s="258"/>
    </row>
    <row r="6" spans="1:8" ht="30">
      <c r="A6" s="188">
        <v>1</v>
      </c>
      <c r="B6" s="335"/>
      <c r="C6" s="284" t="s">
        <v>483</v>
      </c>
      <c r="D6" s="194"/>
      <c r="E6" s="185">
        <v>1</v>
      </c>
      <c r="F6" s="186" t="s">
        <v>635</v>
      </c>
      <c r="G6" s="244" t="s">
        <v>590</v>
      </c>
      <c r="H6" s="245"/>
    </row>
    <row r="7" spans="1:8" ht="45">
      <c r="A7" s="188">
        <v>1</v>
      </c>
      <c r="B7" s="335"/>
      <c r="C7" s="284" t="s">
        <v>484</v>
      </c>
      <c r="D7" s="194" t="s">
        <v>485</v>
      </c>
      <c r="E7" s="185">
        <v>0</v>
      </c>
      <c r="F7" s="186" t="s">
        <v>636</v>
      </c>
      <c r="G7" s="244" t="s">
        <v>538</v>
      </c>
      <c r="H7" s="244" t="s">
        <v>541</v>
      </c>
    </row>
    <row r="8" spans="1:8" ht="45">
      <c r="A8" s="188">
        <v>1</v>
      </c>
      <c r="B8" s="335"/>
      <c r="C8" s="284" t="s">
        <v>486</v>
      </c>
      <c r="D8" s="194" t="s">
        <v>487</v>
      </c>
      <c r="E8" s="185">
        <v>1</v>
      </c>
      <c r="F8" s="186" t="s">
        <v>636</v>
      </c>
      <c r="G8" s="244" t="s">
        <v>542</v>
      </c>
      <c r="H8" s="245"/>
    </row>
    <row r="9" spans="1:8">
      <c r="A9" s="128">
        <v>2</v>
      </c>
      <c r="B9" s="336"/>
      <c r="C9" s="118" t="s">
        <v>488</v>
      </c>
      <c r="D9" s="196" t="s">
        <v>437</v>
      </c>
      <c r="E9" s="111">
        <v>0</v>
      </c>
      <c r="F9" s="122"/>
      <c r="G9" s="241"/>
      <c r="H9" s="245"/>
    </row>
    <row r="10" spans="1:8">
      <c r="A10" s="128">
        <v>2</v>
      </c>
      <c r="B10" s="336"/>
      <c r="C10" s="118" t="s">
        <v>489</v>
      </c>
      <c r="D10" s="190"/>
      <c r="E10" s="111">
        <v>0</v>
      </c>
      <c r="F10" s="122"/>
      <c r="G10" s="244" t="s">
        <v>538</v>
      </c>
      <c r="H10" s="245"/>
    </row>
    <row r="11" spans="1:8" ht="30">
      <c r="A11" s="128">
        <v>3</v>
      </c>
      <c r="B11" s="336"/>
      <c r="C11" s="118" t="s">
        <v>490</v>
      </c>
      <c r="D11" s="196"/>
      <c r="E11" s="111">
        <v>0</v>
      </c>
      <c r="F11" s="122" t="s">
        <v>636</v>
      </c>
      <c r="G11" s="241"/>
      <c r="H11" s="245"/>
    </row>
    <row r="12" spans="1:8" ht="30">
      <c r="A12" s="129">
        <v>5</v>
      </c>
      <c r="B12" s="337"/>
      <c r="C12" s="283" t="s">
        <v>402</v>
      </c>
      <c r="D12" s="192" t="s">
        <v>491</v>
      </c>
      <c r="E12" s="115">
        <v>0</v>
      </c>
      <c r="F12" s="125"/>
      <c r="G12" s="241"/>
      <c r="H12" s="245"/>
    </row>
    <row r="13" spans="1:8" s="19" customFormat="1">
      <c r="A13" s="127">
        <v>1</v>
      </c>
      <c r="B13" s="334" t="s">
        <v>492</v>
      </c>
      <c r="C13" s="278" t="s">
        <v>493</v>
      </c>
      <c r="D13" s="189" t="s">
        <v>494</v>
      </c>
      <c r="E13" s="107">
        <v>1</v>
      </c>
      <c r="F13" s="120" t="s">
        <v>637</v>
      </c>
      <c r="G13" s="244" t="s">
        <v>539</v>
      </c>
      <c r="H13" s="245"/>
    </row>
    <row r="14" spans="1:8" ht="30">
      <c r="A14" s="128">
        <v>1</v>
      </c>
      <c r="B14" s="336"/>
      <c r="C14" s="118" t="s">
        <v>495</v>
      </c>
      <c r="D14" s="197"/>
      <c r="E14" s="111">
        <v>0</v>
      </c>
      <c r="F14" s="122"/>
      <c r="G14" s="241"/>
      <c r="H14" s="245"/>
    </row>
    <row r="15" spans="1:8" ht="24">
      <c r="A15" s="128">
        <v>1</v>
      </c>
      <c r="B15" s="336"/>
      <c r="C15" s="118" t="s">
        <v>496</v>
      </c>
      <c r="D15" s="190"/>
      <c r="E15" s="111">
        <v>0</v>
      </c>
      <c r="F15" s="122"/>
      <c r="G15" s="244" t="s">
        <v>543</v>
      </c>
      <c r="H15" s="245"/>
    </row>
    <row r="16" spans="1:8" ht="45">
      <c r="A16" s="128">
        <v>1</v>
      </c>
      <c r="B16" s="336"/>
      <c r="C16" s="118" t="s">
        <v>497</v>
      </c>
      <c r="D16" s="191" t="s">
        <v>498</v>
      </c>
      <c r="E16" s="111">
        <v>0</v>
      </c>
      <c r="F16" s="122"/>
      <c r="G16" s="244" t="s">
        <v>540</v>
      </c>
      <c r="H16" s="245"/>
    </row>
    <row r="17" spans="1:8" ht="30">
      <c r="A17" s="128">
        <v>2</v>
      </c>
      <c r="B17" s="336"/>
      <c r="C17" s="118" t="s">
        <v>372</v>
      </c>
      <c r="D17" s="190" t="s">
        <v>498</v>
      </c>
      <c r="E17" s="111">
        <v>0</v>
      </c>
      <c r="F17" s="122"/>
      <c r="G17" s="244" t="s">
        <v>539</v>
      </c>
      <c r="H17" s="244" t="s">
        <v>540</v>
      </c>
    </row>
    <row r="18" spans="1:8" ht="30">
      <c r="A18" s="119">
        <v>1</v>
      </c>
      <c r="B18" s="338" t="s">
        <v>499</v>
      </c>
      <c r="C18" s="278" t="s">
        <v>601</v>
      </c>
      <c r="D18" s="286" t="s">
        <v>602</v>
      </c>
      <c r="E18" s="107">
        <v>1</v>
      </c>
      <c r="F18" s="120" t="s">
        <v>635</v>
      </c>
      <c r="G18" s="309" t="s">
        <v>627</v>
      </c>
      <c r="H18" s="245"/>
    </row>
    <row r="19" spans="1:8">
      <c r="A19" s="121">
        <v>1</v>
      </c>
      <c r="B19" s="339"/>
      <c r="C19" s="118" t="s">
        <v>500</v>
      </c>
      <c r="D19" s="126"/>
      <c r="E19" s="111">
        <v>0</v>
      </c>
      <c r="F19" s="122"/>
      <c r="G19" s="241"/>
      <c r="H19" s="245"/>
    </row>
    <row r="20" spans="1:8" ht="30">
      <c r="A20" s="121">
        <v>2</v>
      </c>
      <c r="B20" s="339"/>
      <c r="C20" s="118" t="s">
        <v>501</v>
      </c>
      <c r="D20" s="126" t="s">
        <v>502</v>
      </c>
      <c r="E20" s="111">
        <v>0</v>
      </c>
      <c r="F20" s="122"/>
      <c r="G20" s="241"/>
      <c r="H20" s="245"/>
    </row>
    <row r="21" spans="1:8" ht="30">
      <c r="A21" s="121">
        <v>2</v>
      </c>
      <c r="B21" s="339"/>
      <c r="C21" s="118" t="s">
        <v>600</v>
      </c>
      <c r="D21" s="196"/>
      <c r="E21" s="111">
        <v>0</v>
      </c>
      <c r="F21" s="122"/>
      <c r="G21" s="241"/>
      <c r="H21" s="245"/>
    </row>
    <row r="22" spans="1:8" ht="45">
      <c r="A22" s="121">
        <v>2</v>
      </c>
      <c r="B22" s="339"/>
      <c r="C22" s="118" t="s">
        <v>503</v>
      </c>
      <c r="D22" s="126" t="s">
        <v>504</v>
      </c>
      <c r="E22" s="111">
        <v>0</v>
      </c>
      <c r="F22" s="122"/>
      <c r="G22" s="241"/>
      <c r="H22" s="245"/>
    </row>
    <row r="23" spans="1:8">
      <c r="A23" s="236">
        <v>3</v>
      </c>
      <c r="B23" s="339"/>
      <c r="C23" s="284" t="s">
        <v>505</v>
      </c>
      <c r="D23" s="237" t="s">
        <v>438</v>
      </c>
      <c r="E23" s="185">
        <v>0</v>
      </c>
      <c r="F23" s="186"/>
      <c r="G23" s="241"/>
      <c r="H23" s="245"/>
    </row>
    <row r="24" spans="1:8" s="13" customFormat="1" ht="30">
      <c r="A24" s="109">
        <v>4</v>
      </c>
      <c r="B24" s="339"/>
      <c r="C24" s="118" t="s">
        <v>449</v>
      </c>
      <c r="D24" s="238"/>
      <c r="E24" s="111">
        <v>0</v>
      </c>
      <c r="F24" s="112"/>
      <c r="G24" s="241"/>
      <c r="H24" s="245"/>
    </row>
    <row r="25" spans="1:8">
      <c r="A25" s="123">
        <v>4</v>
      </c>
      <c r="B25" s="340"/>
      <c r="C25" s="283" t="s">
        <v>506</v>
      </c>
      <c r="D25" s="130"/>
      <c r="E25" s="115">
        <v>0</v>
      </c>
      <c r="F25" s="125"/>
      <c r="G25" s="257"/>
      <c r="H25" s="247"/>
    </row>
    <row r="28" spans="1:8">
      <c r="B28" s="5"/>
      <c r="C28"/>
    </row>
    <row r="29" spans="1:8">
      <c r="C29"/>
    </row>
  </sheetData>
  <sheetProtection algorithmName="SHA-512" hashValue="th6ieOJS8gYajyBJyET4ft8yV7BwVD+SysH6zoAe4Nu20soDO37eEf7WPNR7x8Mm0Kp6EehlyXc5N54TkSWj+w==" saltValue="IITvTUqAAjxiXwHYLNIw2A=="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4">
    <mergeCell ref="B5:B12"/>
    <mergeCell ref="B18:B25"/>
    <mergeCell ref="B13:B17"/>
    <mergeCell ref="G4:H4"/>
  </mergeCells>
  <dataValidations count="2">
    <dataValidation type="whole" operator="lessThanOrEqual" allowBlank="1" showErrorMessage="1" error="Please enter:_x000a_&quot;0&quot; if No or None, or_x000a_&quot;1&quot; if Yes" sqref="E1:E23 E25:E1048576">
      <formula1>1</formula1>
    </dataValidation>
    <dataValidation type="whole" operator="lessThanOrEqual" allowBlank="1" showErrorMessage="1" error="Please enter:_x000a_&quot;0&quot; if No or None, or_x000a_&quot;1&quot; if Yes_x000a_" sqref="E24">
      <formula1>1</formula1>
    </dataValidation>
  </dataValidations>
  <hyperlinks>
    <hyperlink ref="G5" r:id="rId1" display="http://caninerabiesblueprint.org/Examples-of-Knowledge-Attitude-and,1355"/>
    <hyperlink ref="G7" r:id="rId2" display="http://caninerabiesblueprint.org/Communications-plan?lang=en"/>
    <hyperlink ref="G13" r:id="rId3" display="http://caninerabiesblueprint.org/5-3-Who-do-we-need-to-train-and-in?lang=en"/>
    <hyperlink ref="G16" r:id="rId4" display="https://education.rabiesalliance.org/login/index.php"/>
    <hyperlink ref="H7" r:id="rId5" display="http://caninerabiesblueprint.org/5-4-7-How-do-we-make-sure-that-dog?lang=en"/>
    <hyperlink ref="G8" r:id="rId6" display="https://rabiesalliance.org/world-rabies-day/"/>
    <hyperlink ref="G15" r:id="rId7" display="http://caninerabiesblueprint.org/5-5-What-are-we-going-to-do-human?lang=en"/>
    <hyperlink ref="H17" r:id="rId8" display="https://education.rabiesalliance.org/login/index.php"/>
    <hyperlink ref="G17" r:id="rId9" display="http://caninerabiesblueprint.org/5-3-Who-do-we-need-to-train-and-in?lang=en"/>
    <hyperlink ref="G10" r:id="rId10" display="http://caninerabiesblueprint.org/Communications-plan?lang=en"/>
    <hyperlink ref="G6" r:id="rId11" display="http://caninerabiesblueprint.org/4-2-3-Identifying-and"/>
    <hyperlink ref="G18" r:id="rId12"/>
  </hyperlinks>
  <pageMargins left="0.7" right="0.7" top="0.75" bottom="0.75" header="0.3" footer="0.3"/>
  <pageSetup paperSize="9" orientation="portrait" r:id="rId1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10"/>
  <dimension ref="A1:H15"/>
  <sheetViews>
    <sheetView showGridLines="0" topLeftCell="A10" workbookViewId="0">
      <selection activeCell="F12" sqref="F12"/>
    </sheetView>
  </sheetViews>
  <sheetFormatPr defaultColWidth="8.7109375" defaultRowHeight="15"/>
  <cols>
    <col min="1" max="1" width="9.140625" style="3" customWidth="1"/>
    <col min="2" max="2" width="2.7109375" customWidth="1"/>
    <col min="3" max="3" width="56" style="4" customWidth="1"/>
    <col min="4" max="4" width="50.28515625" customWidth="1"/>
    <col min="6" max="6" width="38.7109375" customWidth="1"/>
    <col min="7" max="7" width="19.140625" style="240" customWidth="1"/>
    <col min="8" max="8" width="19.140625" style="163" customWidth="1"/>
  </cols>
  <sheetData>
    <row r="1" spans="1:8" ht="15.75">
      <c r="A1" s="10" t="s">
        <v>32</v>
      </c>
      <c r="D1" s="4"/>
    </row>
    <row r="2" spans="1:8">
      <c r="A2" s="2" t="s">
        <v>4</v>
      </c>
      <c r="D2" s="4"/>
    </row>
    <row r="4" spans="1:8" s="41" customFormat="1" ht="30">
      <c r="A4" s="27" t="s">
        <v>0</v>
      </c>
      <c r="B4" s="31" t="s">
        <v>42</v>
      </c>
      <c r="C4" s="30" t="s">
        <v>1</v>
      </c>
      <c r="D4" s="40" t="s">
        <v>312</v>
      </c>
      <c r="E4" s="29" t="s">
        <v>2</v>
      </c>
      <c r="F4" s="30" t="s">
        <v>3</v>
      </c>
      <c r="G4" s="341" t="s">
        <v>598</v>
      </c>
      <c r="H4" s="342"/>
    </row>
    <row r="5" spans="1:8" ht="45">
      <c r="A5" s="198">
        <v>1</v>
      </c>
      <c r="B5" s="199"/>
      <c r="C5" s="201" t="s">
        <v>509</v>
      </c>
      <c r="D5" s="272" t="s">
        <v>606</v>
      </c>
      <c r="E5" s="185">
        <v>0</v>
      </c>
      <c r="F5" s="200"/>
      <c r="G5" s="248" t="s">
        <v>591</v>
      </c>
      <c r="H5" s="248" t="s">
        <v>584</v>
      </c>
    </row>
    <row r="6" spans="1:8" ht="30">
      <c r="A6" s="198">
        <v>2</v>
      </c>
      <c r="B6" s="199"/>
      <c r="C6" s="201" t="s">
        <v>510</v>
      </c>
      <c r="D6" s="272"/>
      <c r="E6" s="185">
        <v>0</v>
      </c>
      <c r="F6" s="200"/>
      <c r="G6" s="241"/>
      <c r="H6" s="245"/>
    </row>
    <row r="7" spans="1:8">
      <c r="A7" s="198">
        <v>2</v>
      </c>
      <c r="B7" s="199"/>
      <c r="C7" s="201" t="s">
        <v>605</v>
      </c>
      <c r="D7" s="272"/>
      <c r="E7" s="185">
        <v>0</v>
      </c>
      <c r="F7" s="200"/>
      <c r="G7" s="241"/>
      <c r="H7" s="245"/>
    </row>
    <row r="8" spans="1:8" ht="30">
      <c r="A8" s="198">
        <v>2</v>
      </c>
      <c r="B8" s="199"/>
      <c r="C8" s="201" t="s">
        <v>507</v>
      </c>
      <c r="D8" s="273"/>
      <c r="E8" s="185">
        <v>0</v>
      </c>
      <c r="F8" s="200"/>
      <c r="G8" s="241"/>
      <c r="H8" s="245"/>
    </row>
    <row r="9" spans="1:8" ht="60">
      <c r="A9" s="198">
        <v>2</v>
      </c>
      <c r="B9" s="199"/>
      <c r="C9" s="201" t="s">
        <v>511</v>
      </c>
      <c r="D9" s="273"/>
      <c r="E9" s="185">
        <v>0</v>
      </c>
      <c r="F9" s="200"/>
      <c r="G9" s="244" t="s">
        <v>597</v>
      </c>
      <c r="H9" s="245"/>
    </row>
    <row r="10" spans="1:8" ht="45">
      <c r="A10" s="198">
        <v>2</v>
      </c>
      <c r="B10" s="199"/>
      <c r="C10" s="201" t="s">
        <v>512</v>
      </c>
      <c r="D10" s="273" t="s">
        <v>607</v>
      </c>
      <c r="E10" s="185">
        <v>1</v>
      </c>
      <c r="F10" s="200" t="s">
        <v>638</v>
      </c>
      <c r="G10" s="244" t="s">
        <v>596</v>
      </c>
      <c r="H10" s="245"/>
    </row>
    <row r="11" spans="1:8" ht="30">
      <c r="A11" s="145">
        <v>3</v>
      </c>
      <c r="B11" s="146"/>
      <c r="C11" s="202" t="s">
        <v>369</v>
      </c>
      <c r="D11" s="275"/>
      <c r="E11" s="111">
        <v>0</v>
      </c>
      <c r="F11" s="112"/>
      <c r="G11" s="244" t="s">
        <v>567</v>
      </c>
      <c r="H11" s="245"/>
    </row>
    <row r="12" spans="1:8" ht="30">
      <c r="A12" s="145">
        <v>3</v>
      </c>
      <c r="B12" s="146"/>
      <c r="C12" s="202" t="s">
        <v>368</v>
      </c>
      <c r="D12" s="292" t="s">
        <v>621</v>
      </c>
      <c r="E12" s="111">
        <v>1</v>
      </c>
      <c r="F12" s="112" t="s">
        <v>639</v>
      </c>
      <c r="G12" s="244" t="s">
        <v>538</v>
      </c>
      <c r="H12" s="244" t="s">
        <v>566</v>
      </c>
    </row>
    <row r="13" spans="1:8" ht="30">
      <c r="A13" s="145">
        <v>3</v>
      </c>
      <c r="B13" s="146"/>
      <c r="C13" s="202" t="s">
        <v>513</v>
      </c>
      <c r="D13" s="274"/>
      <c r="E13" s="111">
        <v>0</v>
      </c>
      <c r="F13" s="112"/>
      <c r="G13" s="241"/>
      <c r="H13" s="245"/>
    </row>
    <row r="14" spans="1:8" ht="30">
      <c r="A14" s="145">
        <v>3</v>
      </c>
      <c r="B14" s="147"/>
      <c r="C14" s="202" t="s">
        <v>514</v>
      </c>
      <c r="D14" s="275"/>
      <c r="E14" s="111">
        <v>0</v>
      </c>
      <c r="F14" s="112"/>
      <c r="G14" s="241"/>
      <c r="H14" s="245"/>
    </row>
    <row r="15" spans="1:8" ht="36">
      <c r="A15" s="148">
        <v>5</v>
      </c>
      <c r="B15" s="149"/>
      <c r="C15" s="277" t="s">
        <v>419</v>
      </c>
      <c r="D15" s="293"/>
      <c r="E15" s="115">
        <v>0</v>
      </c>
      <c r="F15" s="116"/>
      <c r="G15" s="246" t="s">
        <v>584</v>
      </c>
      <c r="H15" s="247"/>
    </row>
  </sheetData>
  <sheetProtection algorithmName="SHA-512" hashValue="kj4MwwWU9kQIhIhOycbEK6NAAmHNtOKcRfBBn3QnWcj3mz7svMl09JGxce3TxkAs68BayKvLNu/4cajVEC6/Xw==" saltValue="EC038zPkoagpxVM3G7AA0g==" spinCount="100000" sheet="1" objects="1" scenarios="1" formatColumns="0"/>
  <customSheetViews>
    <customSheetView guid="{A09E5DD0-AC96-4D53-94A2-26B4313321AF}" showGridLines="0">
      <selection activeCell="E10" sqref="E10"/>
      <pageMargins left="0.7" right="0.7" top="0.75" bottom="0.75" header="0.3" footer="0.3"/>
    </customSheetView>
  </customSheetViews>
  <mergeCells count="1">
    <mergeCell ref="G4:H4"/>
  </mergeCells>
  <dataValidations count="1">
    <dataValidation type="whole" operator="lessThanOrEqual" allowBlank="1" showErrorMessage="1" error="Please enter:_x000a_&quot;0&quot; if No or None, or_x000a_&quot;1&quot; if Yes" sqref="E1:E1048576">
      <formula1>1</formula1>
    </dataValidation>
  </dataValidations>
  <hyperlinks>
    <hyperlink ref="G11" r:id="rId1" display="http://caninerabiesblueprint.org/Examples-of-Knowledge-Attitude-and?lang=en"/>
    <hyperlink ref="G12" r:id="rId2" display="http://caninerabiesblueprint.org/Communications-plan?lang=en"/>
    <hyperlink ref="H12" r:id="rId3" display="http://caninerabiesblueprint.org/5-4-16-What-dog-population?lang=en"/>
    <hyperlink ref="G15" r:id="rId4" display="http://caninerabiesblueprint.org/Guidelines-for-dog-population?lang=en"/>
    <hyperlink ref="G5" r:id="rId5" display="http://caninerabiesblueprint.org/5-4-16-What-dog-population"/>
    <hyperlink ref="H5" r:id="rId6" display="http://caninerabiesblueprint.org/Guidelines-for-dog-population?lang=en"/>
    <hyperlink ref="G10" r:id="rId7" display="https://education.rabiesalliance.org/login/index.php"/>
    <hyperlink ref="G9" r:id="rId8" display="http://www.icam-coalition.org/downloads/ICAM_Are_we_making_a_difference_Updated_Nov2015.pdf"/>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9"/>
  <dimension ref="A1:I34"/>
  <sheetViews>
    <sheetView showGridLines="0" topLeftCell="A25" workbookViewId="0">
      <selection activeCell="F25" sqref="F25"/>
    </sheetView>
  </sheetViews>
  <sheetFormatPr defaultColWidth="8.7109375" defaultRowHeight="15"/>
  <cols>
    <col min="1" max="1" width="9.140625" style="57" customWidth="1"/>
    <col min="2" max="2" width="14.7109375" style="17" customWidth="1"/>
    <col min="3" max="3" width="56" style="4" customWidth="1"/>
    <col min="4" max="4" width="50.28515625" style="143" customWidth="1"/>
    <col min="6" max="6" width="38.7109375" customWidth="1"/>
    <col min="7" max="7" width="21" style="240" customWidth="1"/>
    <col min="8" max="8" width="21" style="163" customWidth="1"/>
    <col min="9" max="9" width="21" customWidth="1"/>
  </cols>
  <sheetData>
    <row r="1" spans="1:9" ht="15.75">
      <c r="A1" s="10" t="s">
        <v>31</v>
      </c>
      <c r="D1" s="141"/>
    </row>
    <row r="2" spans="1:9">
      <c r="A2" s="60" t="s">
        <v>4</v>
      </c>
      <c r="D2" s="141"/>
    </row>
    <row r="4" spans="1:9" s="41" customFormat="1" ht="30">
      <c r="A4" s="27" t="s">
        <v>0</v>
      </c>
      <c r="B4" s="34" t="s">
        <v>42</v>
      </c>
      <c r="C4" s="33" t="s">
        <v>1</v>
      </c>
      <c r="D4" s="40" t="s">
        <v>439</v>
      </c>
      <c r="E4" s="29" t="s">
        <v>2</v>
      </c>
      <c r="F4" s="30" t="s">
        <v>3</v>
      </c>
      <c r="G4" s="341" t="s">
        <v>598</v>
      </c>
      <c r="H4" s="347"/>
      <c r="I4" s="342"/>
    </row>
    <row r="5" spans="1:9" s="6" customFormat="1" ht="30">
      <c r="A5" s="105">
        <v>1</v>
      </c>
      <c r="B5" s="343" t="s">
        <v>15</v>
      </c>
      <c r="C5" s="278" t="s">
        <v>457</v>
      </c>
      <c r="D5" s="262"/>
      <c r="E5" s="132">
        <v>1</v>
      </c>
      <c r="F5" s="133"/>
      <c r="G5" s="248" t="s">
        <v>547</v>
      </c>
      <c r="H5" s="248" t="s">
        <v>548</v>
      </c>
      <c r="I5" s="248"/>
    </row>
    <row r="6" spans="1:9" s="6" customFormat="1" ht="30">
      <c r="A6" s="109">
        <v>1</v>
      </c>
      <c r="B6" s="344"/>
      <c r="C6" s="118" t="s">
        <v>350</v>
      </c>
      <c r="D6" s="292"/>
      <c r="E6" s="135">
        <v>0</v>
      </c>
      <c r="F6" s="136"/>
      <c r="G6" s="244" t="s">
        <v>546</v>
      </c>
      <c r="H6" s="266"/>
      <c r="I6" s="266"/>
    </row>
    <row r="7" spans="1:9" s="6" customFormat="1" ht="30">
      <c r="A7" s="109">
        <v>2</v>
      </c>
      <c r="B7" s="344"/>
      <c r="C7" s="118" t="s">
        <v>363</v>
      </c>
      <c r="D7" s="294" t="s">
        <v>440</v>
      </c>
      <c r="E7" s="135">
        <v>1</v>
      </c>
      <c r="F7" s="136" t="s">
        <v>640</v>
      </c>
      <c r="G7" s="244" t="s">
        <v>521</v>
      </c>
      <c r="H7" s="244" t="s">
        <v>561</v>
      </c>
      <c r="I7" s="244"/>
    </row>
    <row r="8" spans="1:9" s="6" customFormat="1" ht="30">
      <c r="A8" s="109">
        <v>2</v>
      </c>
      <c r="B8" s="344"/>
      <c r="C8" s="279" t="s">
        <v>365</v>
      </c>
      <c r="D8" s="294"/>
      <c r="E8" s="135">
        <v>0</v>
      </c>
      <c r="F8" s="136"/>
      <c r="G8" s="244" t="s">
        <v>562</v>
      </c>
      <c r="H8" s="266"/>
      <c r="I8" s="266"/>
    </row>
    <row r="9" spans="1:9" s="6" customFormat="1" ht="45">
      <c r="A9" s="134">
        <v>2</v>
      </c>
      <c r="B9" s="344"/>
      <c r="C9" s="118" t="s">
        <v>364</v>
      </c>
      <c r="D9" s="294"/>
      <c r="E9" s="135">
        <v>1</v>
      </c>
      <c r="F9" s="136" t="s">
        <v>641</v>
      </c>
      <c r="G9" s="267"/>
      <c r="H9" s="266"/>
      <c r="I9" s="266"/>
    </row>
    <row r="10" spans="1:9" s="6" customFormat="1" ht="45">
      <c r="A10" s="134">
        <v>3</v>
      </c>
      <c r="B10" s="344"/>
      <c r="C10" s="118" t="s">
        <v>383</v>
      </c>
      <c r="D10" s="294"/>
      <c r="E10" s="135">
        <v>0</v>
      </c>
      <c r="F10" s="136"/>
      <c r="G10" s="244" t="s">
        <v>562</v>
      </c>
      <c r="H10" s="266"/>
      <c r="I10" s="266"/>
    </row>
    <row r="11" spans="1:9" s="6" customFormat="1" ht="30">
      <c r="A11" s="140">
        <v>5</v>
      </c>
      <c r="B11" s="345"/>
      <c r="C11" s="280" t="s">
        <v>407</v>
      </c>
      <c r="D11" s="295"/>
      <c r="E11" s="138">
        <v>0</v>
      </c>
      <c r="F11" s="139"/>
      <c r="G11" s="244" t="s">
        <v>521</v>
      </c>
      <c r="H11" s="266"/>
      <c r="I11" s="270" t="s">
        <v>585</v>
      </c>
    </row>
    <row r="12" spans="1:9" s="6" customFormat="1" ht="30">
      <c r="A12" s="131">
        <v>1</v>
      </c>
      <c r="B12" s="343" t="s">
        <v>14</v>
      </c>
      <c r="C12" s="281" t="s">
        <v>456</v>
      </c>
      <c r="D12" s="296"/>
      <c r="E12" s="132">
        <v>1</v>
      </c>
      <c r="F12" s="133" t="s">
        <v>642</v>
      </c>
      <c r="G12" s="244" t="s">
        <v>546</v>
      </c>
      <c r="H12" s="266"/>
      <c r="I12" s="269"/>
    </row>
    <row r="13" spans="1:9" s="6" customFormat="1" ht="30">
      <c r="A13" s="134">
        <v>1</v>
      </c>
      <c r="B13" s="344"/>
      <c r="C13" s="282" t="s">
        <v>347</v>
      </c>
      <c r="D13" s="297" t="s">
        <v>438</v>
      </c>
      <c r="E13" s="135">
        <v>0</v>
      </c>
      <c r="F13" s="136"/>
      <c r="G13" s="244" t="s">
        <v>544</v>
      </c>
      <c r="H13" s="266"/>
      <c r="I13" s="266"/>
    </row>
    <row r="14" spans="1:9" s="6" customFormat="1" ht="30">
      <c r="A14" s="109">
        <v>2</v>
      </c>
      <c r="B14" s="344"/>
      <c r="C14" s="118" t="s">
        <v>11</v>
      </c>
      <c r="D14" s="294"/>
      <c r="E14" s="135">
        <v>1</v>
      </c>
      <c r="F14" s="136"/>
      <c r="G14" s="244" t="s">
        <v>563</v>
      </c>
      <c r="H14" s="266"/>
      <c r="I14" s="266"/>
    </row>
    <row r="15" spans="1:9" s="6" customFormat="1" ht="30">
      <c r="A15" s="109">
        <v>2</v>
      </c>
      <c r="B15" s="344"/>
      <c r="C15" s="118" t="s">
        <v>12</v>
      </c>
      <c r="D15" s="294"/>
      <c r="E15" s="135">
        <v>1</v>
      </c>
      <c r="F15" s="136" t="s">
        <v>643</v>
      </c>
      <c r="G15" s="244" t="s">
        <v>544</v>
      </c>
      <c r="H15" s="266"/>
      <c r="I15" s="266"/>
    </row>
    <row r="16" spans="1:9" s="6" customFormat="1" ht="45">
      <c r="A16" s="109">
        <v>3</v>
      </c>
      <c r="B16" s="344"/>
      <c r="C16" s="118" t="s">
        <v>387</v>
      </c>
      <c r="D16" s="294"/>
      <c r="E16" s="135">
        <v>0</v>
      </c>
      <c r="F16" s="136"/>
      <c r="G16" s="244" t="s">
        <v>579</v>
      </c>
      <c r="H16" s="266"/>
      <c r="I16" s="266"/>
    </row>
    <row r="17" spans="1:9" s="6" customFormat="1" ht="30">
      <c r="A17" s="109">
        <v>3</v>
      </c>
      <c r="B17" s="344"/>
      <c r="C17" s="118" t="s">
        <v>388</v>
      </c>
      <c r="D17" s="294" t="s">
        <v>441</v>
      </c>
      <c r="E17" s="135">
        <v>0</v>
      </c>
      <c r="F17" s="136"/>
      <c r="G17" s="244" t="s">
        <v>580</v>
      </c>
      <c r="H17" s="266"/>
      <c r="I17" s="266"/>
    </row>
    <row r="18" spans="1:9" s="6" customFormat="1" ht="45">
      <c r="A18" s="109">
        <v>4</v>
      </c>
      <c r="B18" s="344"/>
      <c r="C18" s="118" t="s">
        <v>397</v>
      </c>
      <c r="D18" s="294"/>
      <c r="E18" s="135">
        <v>1</v>
      </c>
      <c r="F18" s="136"/>
      <c r="G18" s="267"/>
      <c r="H18" s="266"/>
      <c r="I18" s="266"/>
    </row>
    <row r="19" spans="1:9" s="6" customFormat="1" ht="30">
      <c r="A19" s="140">
        <v>5</v>
      </c>
      <c r="B19" s="345"/>
      <c r="C19" s="283" t="s">
        <v>420</v>
      </c>
      <c r="D19" s="298"/>
      <c r="E19" s="138">
        <v>1</v>
      </c>
      <c r="F19" s="139"/>
      <c r="G19" s="244" t="s">
        <v>544</v>
      </c>
      <c r="H19" s="266"/>
      <c r="I19" s="266"/>
    </row>
    <row r="20" spans="1:9" s="6" customFormat="1" ht="30">
      <c r="A20" s="131">
        <v>1</v>
      </c>
      <c r="B20" s="343" t="s">
        <v>16</v>
      </c>
      <c r="C20" s="278" t="s">
        <v>461</v>
      </c>
      <c r="D20" s="262"/>
      <c r="E20" s="132">
        <v>1</v>
      </c>
      <c r="F20" s="133" t="s">
        <v>644</v>
      </c>
      <c r="G20" s="244" t="s">
        <v>549</v>
      </c>
      <c r="H20" s="266"/>
      <c r="I20" s="266"/>
    </row>
    <row r="21" spans="1:9" s="6" customFormat="1" ht="60">
      <c r="A21" s="259">
        <v>1</v>
      </c>
      <c r="B21" s="346"/>
      <c r="C21" s="284" t="s">
        <v>603</v>
      </c>
      <c r="D21" s="263"/>
      <c r="E21" s="260"/>
      <c r="F21" s="261" t="s">
        <v>645</v>
      </c>
      <c r="G21" s="244" t="s">
        <v>604</v>
      </c>
      <c r="H21" s="266"/>
      <c r="I21" s="266"/>
    </row>
    <row r="22" spans="1:9" s="6" customFormat="1" ht="60">
      <c r="A22" s="134">
        <v>2</v>
      </c>
      <c r="B22" s="344"/>
      <c r="C22" s="118" t="s">
        <v>366</v>
      </c>
      <c r="D22" s="297" t="s">
        <v>564</v>
      </c>
      <c r="E22" s="135">
        <v>1</v>
      </c>
      <c r="F22" s="136" t="s">
        <v>646</v>
      </c>
      <c r="G22" s="244" t="s">
        <v>521</v>
      </c>
      <c r="H22" s="244" t="s">
        <v>531</v>
      </c>
      <c r="I22" s="288" t="s">
        <v>611</v>
      </c>
    </row>
    <row r="23" spans="1:9" s="6" customFormat="1" ht="45">
      <c r="A23" s="137">
        <v>2</v>
      </c>
      <c r="B23" s="344"/>
      <c r="C23" s="118" t="s">
        <v>367</v>
      </c>
      <c r="D23" s="294"/>
      <c r="E23" s="135">
        <v>1</v>
      </c>
      <c r="F23" s="136" t="s">
        <v>647</v>
      </c>
      <c r="G23" s="244" t="s">
        <v>565</v>
      </c>
      <c r="H23" s="244" t="s">
        <v>521</v>
      </c>
      <c r="I23" s="244"/>
    </row>
    <row r="24" spans="1:9" s="6" customFormat="1" ht="60">
      <c r="A24" s="137">
        <v>3</v>
      </c>
      <c r="B24" s="344"/>
      <c r="C24" s="118" t="s">
        <v>384</v>
      </c>
      <c r="D24" s="274" t="s">
        <v>442</v>
      </c>
      <c r="E24" s="135">
        <v>1</v>
      </c>
      <c r="F24" s="136" t="s">
        <v>648</v>
      </c>
      <c r="G24" s="244" t="s">
        <v>558</v>
      </c>
      <c r="H24" s="244" t="s">
        <v>531</v>
      </c>
      <c r="I24" s="244"/>
    </row>
    <row r="25" spans="1:9" s="6" customFormat="1" ht="45">
      <c r="A25" s="109">
        <v>3</v>
      </c>
      <c r="B25" s="344"/>
      <c r="C25" s="118" t="s">
        <v>385</v>
      </c>
      <c r="D25" s="297" t="s">
        <v>622</v>
      </c>
      <c r="E25" s="135">
        <v>1</v>
      </c>
      <c r="F25" s="136" t="s">
        <v>649</v>
      </c>
      <c r="G25" s="244" t="s">
        <v>565</v>
      </c>
      <c r="H25" s="266"/>
      <c r="I25" s="266"/>
    </row>
    <row r="26" spans="1:9" s="6" customFormat="1" ht="30">
      <c r="A26" s="109">
        <v>3</v>
      </c>
      <c r="B26" s="344"/>
      <c r="C26" s="118" t="s">
        <v>578</v>
      </c>
      <c r="D26" s="274" t="s">
        <v>443</v>
      </c>
      <c r="E26" s="135">
        <v>0</v>
      </c>
      <c r="F26" s="136"/>
      <c r="G26" s="244" t="s">
        <v>577</v>
      </c>
      <c r="H26" s="266"/>
      <c r="I26" s="266"/>
    </row>
    <row r="27" spans="1:9" s="6" customFormat="1" ht="45">
      <c r="A27" s="109">
        <v>4</v>
      </c>
      <c r="B27" s="344"/>
      <c r="C27" s="118" t="s">
        <v>398</v>
      </c>
      <c r="D27" s="294"/>
      <c r="E27" s="135">
        <v>0</v>
      </c>
      <c r="F27" s="136"/>
      <c r="G27" s="244" t="s">
        <v>577</v>
      </c>
      <c r="H27" s="266"/>
      <c r="I27" s="266"/>
    </row>
    <row r="28" spans="1:9" s="6" customFormat="1" ht="60">
      <c r="A28" s="109">
        <v>4</v>
      </c>
      <c r="B28" s="344"/>
      <c r="C28" s="118" t="s">
        <v>399</v>
      </c>
      <c r="D28" s="294"/>
      <c r="E28" s="135">
        <v>0</v>
      </c>
      <c r="F28" s="136"/>
      <c r="G28" s="244" t="s">
        <v>583</v>
      </c>
      <c r="H28" s="244" t="s">
        <v>531</v>
      </c>
      <c r="I28" s="244"/>
    </row>
    <row r="29" spans="1:9" s="6" customFormat="1" ht="45">
      <c r="A29" s="109">
        <v>4</v>
      </c>
      <c r="B29" s="344"/>
      <c r="C29" s="118" t="s">
        <v>400</v>
      </c>
      <c r="D29" s="294"/>
      <c r="E29" s="135">
        <v>0</v>
      </c>
      <c r="F29" s="136"/>
      <c r="G29" s="244" t="s">
        <v>582</v>
      </c>
      <c r="H29" s="266"/>
      <c r="I29" s="266"/>
    </row>
    <row r="30" spans="1:9" s="6" customFormat="1" ht="30">
      <c r="A30" s="113">
        <v>5</v>
      </c>
      <c r="B30" s="345"/>
      <c r="C30" s="283" t="s">
        <v>13</v>
      </c>
      <c r="D30" s="142"/>
      <c r="E30" s="138">
        <v>0</v>
      </c>
      <c r="F30" s="139"/>
      <c r="G30" s="246" t="s">
        <v>583</v>
      </c>
      <c r="H30" s="268"/>
      <c r="I30" s="268"/>
    </row>
    <row r="31" spans="1:9" s="6" customFormat="1">
      <c r="A31" s="59"/>
      <c r="B31" s="18"/>
      <c r="C31" s="9"/>
      <c r="D31" s="143"/>
      <c r="G31" s="265"/>
      <c r="H31" s="264"/>
    </row>
    <row r="32" spans="1:9" s="6" customFormat="1">
      <c r="A32" s="59"/>
      <c r="B32" s="18"/>
      <c r="C32" s="9"/>
      <c r="D32" s="143"/>
      <c r="G32" s="265"/>
      <c r="H32" s="264"/>
    </row>
    <row r="33" spans="1:8" s="6" customFormat="1">
      <c r="A33" s="59"/>
      <c r="B33" s="18"/>
      <c r="D33" s="9"/>
      <c r="G33" s="265"/>
      <c r="H33" s="264"/>
    </row>
    <row r="34" spans="1:8" s="6" customFormat="1">
      <c r="A34" s="59"/>
      <c r="B34" s="18"/>
      <c r="C34" s="9"/>
      <c r="D34" s="143"/>
      <c r="G34" s="265"/>
      <c r="H34" s="264"/>
    </row>
  </sheetData>
  <sheetProtection algorithmName="SHA-512" hashValue="tkJeLV/F29Zz0rI/3aKbzWmtIMW+G4vkFJdKQoHn+voZ3Y3dHFOZX+3TJh7V7WgaZNjUVWVAT9uF43tLjmzu1Q==" saltValue="V1o7UB2/Q4eqPLBaYE4KFw==" spinCount="100000" sheet="1" objects="1" scenarios="1" formatColumns="0"/>
  <customSheetViews>
    <customSheetView guid="{A09E5DD0-AC96-4D53-94A2-26B4313321AF}" showGridLines="0">
      <selection activeCell="C4" sqref="C4"/>
      <pageMargins left="0.7" right="0.7" top="0.75" bottom="0.75" header="0.3" footer="0.3"/>
    </customSheetView>
  </customSheetViews>
  <mergeCells count="4">
    <mergeCell ref="B5:B11"/>
    <mergeCell ref="B20:B30"/>
    <mergeCell ref="B12:B19"/>
    <mergeCell ref="G4:I4"/>
  </mergeCells>
  <dataValidations count="1">
    <dataValidation type="whole" operator="lessThanOrEqual" allowBlank="1" showErrorMessage="1" error="Please enter:_x000a_&quot;0&quot; if No or None, or_x000a_&quot;1&quot; if Yes" sqref="E1:E1048576">
      <formula1>1</formula1>
    </dataValidation>
  </dataValidations>
  <hyperlinks>
    <hyperlink ref="G13" r:id="rId1" display="http://caninerabiesblueprint.org/5-4-What-are-we-going-to-do-dog?lang=en"/>
    <hyperlink ref="G12" r:id="rId2" display="http://caninerabiesblueprint.org/3-1-Infrastructure?lang=en"/>
    <hyperlink ref="G5" r:id="rId3" display="http://caninerabiesblueprint.org/5-5-3-What-do-we-need-to-know?lang=en"/>
    <hyperlink ref="H5" r:id="rId4" display="http://caninerabiesblueprint.org/Rabies-blueprint-human-vaccination?lang=en"/>
    <hyperlink ref="G6" r:id="rId5" display="http://caninerabiesblueprint.org/3-1-Infrastructure?lang=en"/>
    <hyperlink ref="G20" r:id="rId6" display="http://caninerabiesblueprint.org/Operational-activities?lang=en"/>
    <hyperlink ref="G7" r:id="rId7" display="http://caninerabiesblueprint.org/WHO-expert-consultation-on-rabies"/>
    <hyperlink ref="H7" r:id="rId8" display="http://www.who.int/immunization/policy/position_papers/rabies/en/"/>
    <hyperlink ref="G8" r:id="rId9" display="http://caninerabiesblueprint.org/WHO-prequalified-vaccines-list"/>
    <hyperlink ref="G14" r:id="rId10" display="http://caninerabiesblueprint.org/OIE-Manual-of-Diagnostic-Tests-and"/>
    <hyperlink ref="G15" r:id="rId11" display="http://caninerabiesblueprint.org/5-4-What-are-we-going-to-do-dog?lang=en"/>
    <hyperlink ref="G22" r:id="rId12" display="http://caninerabiesblueprint.org/WHO-expert-consultation-on-rabies"/>
    <hyperlink ref="H22" r:id="rId13" display="http://www.fao.org/3/a-i2415e.pdf"/>
    <hyperlink ref="G23" r:id="rId14" display="http://caninerabiesblueprint.org/Guidelines-for-the-design-and,178?lang=en"/>
    <hyperlink ref="H23" r:id="rId15" display="http://caninerabiesblueprint.org/WHO-expert-consultation-on-rabies"/>
    <hyperlink ref="G10" r:id="rId16" display="http://caninerabiesblueprint.org/WHO-prequalified-vaccines-list"/>
    <hyperlink ref="G24" r:id="rId17" display="http://caninerabiesblueprint.org/WHO-International-Health"/>
    <hyperlink ref="H24" r:id="rId18" display="http://www.fao.org/3/a-i2415e.pdf"/>
    <hyperlink ref="G25" r:id="rId19" display="http://caninerabiesblueprint.org/Guidelines-for-the-design-and,178?lang=en"/>
    <hyperlink ref="G26" r:id="rId20" display="http://caninerabiesblueprint.org/5-4-17-Our-programme-has-been"/>
    <hyperlink ref="G16" r:id="rId21" display="http://caninerabiesblueprint.org/5-4-13-How-can-the-level-of?lang=en"/>
    <hyperlink ref="G17" r:id="rId22" display="http://caninerabiesblueprint.org/5-6-Evaluation?lang=en"/>
    <hyperlink ref="G27" r:id="rId23" display="http://caninerabiesblueprint.org/5-4-17-Our-programme-has-been"/>
    <hyperlink ref="G28" r:id="rId24" display="http://caninerabiesblueprint.org/5-4-17-Our-programme-has-been?lang=en"/>
    <hyperlink ref="H28" r:id="rId25" display="http://www.fao.org/3/a-i2415e.pdf"/>
    <hyperlink ref="G19" r:id="rId26" display="http://caninerabiesblueprint.org/5-4-What-are-we-going-to-do-dog?lang=en"/>
    <hyperlink ref="G30" r:id="rId27" display="http://caninerabiesblueprint.org/5-4-17-Our-programme-has-been?lang=en"/>
    <hyperlink ref="I11" r:id="rId28" display="http://caninerabiesblueprint.org/Guidelines-on-human-prophylaxis"/>
    <hyperlink ref="G11" r:id="rId29" display="http://caninerabiesblueprint.org/WHO-expert-consultation-on-rabies"/>
    <hyperlink ref="G29" r:id="rId30" display="http://caninerabiesblueprint.org/5-4-20-What-do-we-need-to-do-if"/>
    <hyperlink ref="G21" r:id="rId31"/>
    <hyperlink ref="I22" r:id="rId32" display="http://caninerabiesblueprint.org/Zoonotic-diseases-a-guide-to"/>
  </hyperlinks>
  <pageMargins left="0.7" right="0.7" top="0.75" bottom="0.75" header="0.3" footer="0.3"/>
  <pageSetup paperSize="9" orientation="portrait" horizontalDpi="300" verticalDpi="0" copies="0" r:id="rId3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6"/>
  <dimension ref="A1:J26"/>
  <sheetViews>
    <sheetView showGridLines="0" topLeftCell="A17" workbookViewId="0">
      <selection activeCell="F25" sqref="F25"/>
    </sheetView>
  </sheetViews>
  <sheetFormatPr defaultColWidth="8.7109375" defaultRowHeight="15"/>
  <cols>
    <col min="1" max="1" width="9.140625" style="3" customWidth="1"/>
    <col min="2" max="2" width="14.7109375" style="4" customWidth="1"/>
    <col min="3" max="3" width="56" style="4" customWidth="1"/>
    <col min="4" max="4" width="50.28515625" customWidth="1"/>
    <col min="6" max="6" width="38.7109375" customWidth="1"/>
    <col min="7" max="7" width="27" style="240" customWidth="1"/>
    <col min="8" max="10" width="27" style="163" customWidth="1"/>
  </cols>
  <sheetData>
    <row r="1" spans="1:10" ht="15.75">
      <c r="A1" s="10" t="s">
        <v>28</v>
      </c>
      <c r="D1" s="4"/>
    </row>
    <row r="2" spans="1:10">
      <c r="A2" s="2" t="s">
        <v>4</v>
      </c>
      <c r="D2" s="4"/>
    </row>
    <row r="3" spans="1:10">
      <c r="A3" s="2"/>
      <c r="D3" s="4"/>
    </row>
    <row r="4" spans="1:10" s="41" customFormat="1" ht="30">
      <c r="A4" s="27" t="s">
        <v>0</v>
      </c>
      <c r="B4" s="31" t="s">
        <v>42</v>
      </c>
      <c r="C4" s="28" t="s">
        <v>1</v>
      </c>
      <c r="D4" s="40" t="s">
        <v>312</v>
      </c>
      <c r="E4" s="29" t="s">
        <v>2</v>
      </c>
      <c r="F4" s="30" t="s">
        <v>3</v>
      </c>
      <c r="G4" s="341" t="s">
        <v>598</v>
      </c>
      <c r="H4" s="347"/>
      <c r="I4" s="347"/>
      <c r="J4" s="342"/>
    </row>
    <row r="5" spans="1:10" ht="48">
      <c r="A5" s="105">
        <v>1</v>
      </c>
      <c r="B5" s="334" t="s">
        <v>9</v>
      </c>
      <c r="C5" s="278" t="s">
        <v>337</v>
      </c>
      <c r="D5" s="106"/>
      <c r="E5" s="107">
        <v>1</v>
      </c>
      <c r="F5" s="108"/>
      <c r="G5" s="248" t="s">
        <v>530</v>
      </c>
      <c r="H5" s="248" t="s">
        <v>531</v>
      </c>
      <c r="I5" s="248" t="s">
        <v>532</v>
      </c>
      <c r="J5" s="248" t="s">
        <v>592</v>
      </c>
    </row>
    <row r="6" spans="1:10" ht="48">
      <c r="A6" s="109">
        <v>1</v>
      </c>
      <c r="B6" s="336"/>
      <c r="C6" s="118" t="s">
        <v>338</v>
      </c>
      <c r="D6" s="299"/>
      <c r="E6" s="111">
        <v>1</v>
      </c>
      <c r="F6" s="112"/>
      <c r="G6" s="244" t="s">
        <v>530</v>
      </c>
      <c r="H6" s="244" t="s">
        <v>531</v>
      </c>
      <c r="I6" s="244" t="s">
        <v>532</v>
      </c>
      <c r="J6" s="244" t="s">
        <v>592</v>
      </c>
    </row>
    <row r="7" spans="1:10" ht="30">
      <c r="A7" s="137">
        <v>1</v>
      </c>
      <c r="B7" s="336"/>
      <c r="C7" s="118" t="s">
        <v>478</v>
      </c>
      <c r="D7" s="299"/>
      <c r="E7" s="111">
        <v>1</v>
      </c>
      <c r="F7" s="112"/>
      <c r="G7" s="244" t="s">
        <v>593</v>
      </c>
      <c r="H7" s="245"/>
      <c r="I7" s="245"/>
      <c r="J7" s="245"/>
    </row>
    <row r="8" spans="1:10" ht="48">
      <c r="A8" s="137">
        <v>1</v>
      </c>
      <c r="B8" s="336"/>
      <c r="C8" s="118" t="s">
        <v>339</v>
      </c>
      <c r="D8" s="239" t="s">
        <v>453</v>
      </c>
      <c r="E8" s="111">
        <v>1</v>
      </c>
      <c r="F8" s="112" t="s">
        <v>650</v>
      </c>
      <c r="G8" s="244" t="s">
        <v>530</v>
      </c>
      <c r="H8" s="244" t="s">
        <v>531</v>
      </c>
      <c r="I8" s="244" t="s">
        <v>569</v>
      </c>
      <c r="J8" s="245"/>
    </row>
    <row r="9" spans="1:10" ht="48">
      <c r="A9" s="137">
        <v>1</v>
      </c>
      <c r="B9" s="336"/>
      <c r="C9" s="118" t="s">
        <v>340</v>
      </c>
      <c r="D9" s="239" t="s">
        <v>453</v>
      </c>
      <c r="E9" s="111">
        <v>1</v>
      </c>
      <c r="F9" s="112"/>
      <c r="G9" s="244" t="s">
        <v>530</v>
      </c>
      <c r="H9" s="244" t="s">
        <v>531</v>
      </c>
      <c r="I9" s="244" t="s">
        <v>594</v>
      </c>
      <c r="J9" s="245"/>
    </row>
    <row r="10" spans="1:10" ht="48">
      <c r="A10" s="137">
        <v>1</v>
      </c>
      <c r="B10" s="336"/>
      <c r="C10" s="118" t="s">
        <v>476</v>
      </c>
      <c r="D10" s="239"/>
      <c r="E10" s="111">
        <v>1</v>
      </c>
      <c r="F10" s="112"/>
      <c r="G10" s="244" t="s">
        <v>530</v>
      </c>
      <c r="H10" s="244" t="s">
        <v>531</v>
      </c>
      <c r="I10" s="244" t="s">
        <v>532</v>
      </c>
      <c r="J10" s="244" t="s">
        <v>569</v>
      </c>
    </row>
    <row r="11" spans="1:10" ht="48">
      <c r="A11" s="137">
        <v>1</v>
      </c>
      <c r="B11" s="336"/>
      <c r="C11" s="118" t="s">
        <v>477</v>
      </c>
      <c r="D11" s="239"/>
      <c r="E11" s="111">
        <v>1</v>
      </c>
      <c r="F11" s="112"/>
      <c r="G11" s="244" t="s">
        <v>530</v>
      </c>
      <c r="H11" s="244" t="s">
        <v>531</v>
      </c>
      <c r="I11" s="244" t="s">
        <v>532</v>
      </c>
      <c r="J11" s="244" t="s">
        <v>570</v>
      </c>
    </row>
    <row r="12" spans="1:10" ht="30">
      <c r="A12" s="137">
        <v>1</v>
      </c>
      <c r="B12" s="336"/>
      <c r="C12" s="118" t="s">
        <v>341</v>
      </c>
      <c r="D12" s="300"/>
      <c r="E12" s="111">
        <v>1</v>
      </c>
      <c r="F12" s="112"/>
      <c r="G12" s="244" t="s">
        <v>533</v>
      </c>
      <c r="H12" s="245"/>
      <c r="I12" s="245"/>
      <c r="J12" s="245"/>
    </row>
    <row r="13" spans="1:10" ht="45">
      <c r="A13" s="109">
        <v>1</v>
      </c>
      <c r="B13" s="336"/>
      <c r="C13" s="118" t="s">
        <v>508</v>
      </c>
      <c r="D13" s="239" t="s">
        <v>625</v>
      </c>
      <c r="E13" s="111">
        <v>0</v>
      </c>
      <c r="F13" s="112"/>
      <c r="G13" s="244" t="s">
        <v>545</v>
      </c>
      <c r="H13" s="245"/>
      <c r="I13" s="245"/>
      <c r="J13" s="245"/>
    </row>
    <row r="14" spans="1:10" ht="45">
      <c r="A14" s="109">
        <v>2</v>
      </c>
      <c r="B14" s="336"/>
      <c r="C14" s="118" t="s">
        <v>357</v>
      </c>
      <c r="D14" s="239" t="s">
        <v>455</v>
      </c>
      <c r="E14" s="111">
        <v>1</v>
      </c>
      <c r="F14" s="112" t="s">
        <v>651</v>
      </c>
      <c r="G14" s="241"/>
      <c r="H14" s="245"/>
      <c r="I14" s="245"/>
      <c r="J14" s="245"/>
    </row>
    <row r="15" spans="1:10" ht="60">
      <c r="A15" s="109">
        <v>2</v>
      </c>
      <c r="B15" s="336"/>
      <c r="C15" s="118" t="s">
        <v>451</v>
      </c>
      <c r="D15" s="190" t="s">
        <v>624</v>
      </c>
      <c r="E15" s="111">
        <v>1</v>
      </c>
      <c r="F15" s="112"/>
      <c r="G15" s="244" t="s">
        <v>557</v>
      </c>
      <c r="H15" s="244" t="s">
        <v>558</v>
      </c>
      <c r="I15" s="245"/>
      <c r="J15" s="245"/>
    </row>
    <row r="16" spans="1:10" ht="60">
      <c r="A16" s="109">
        <v>2</v>
      </c>
      <c r="B16" s="336"/>
      <c r="C16" s="118" t="s">
        <v>452</v>
      </c>
      <c r="D16" s="190" t="s">
        <v>624</v>
      </c>
      <c r="E16" s="111">
        <v>1</v>
      </c>
      <c r="F16" s="112"/>
      <c r="G16" s="244" t="s">
        <v>557</v>
      </c>
      <c r="H16" s="244" t="s">
        <v>520</v>
      </c>
      <c r="I16" s="245"/>
      <c r="J16" s="245"/>
    </row>
    <row r="17" spans="1:10" ht="30">
      <c r="A17" s="109">
        <v>2</v>
      </c>
      <c r="B17" s="336"/>
      <c r="C17" s="118" t="s">
        <v>360</v>
      </c>
      <c r="D17" s="239" t="s">
        <v>454</v>
      </c>
      <c r="E17" s="111">
        <v>1</v>
      </c>
      <c r="F17" s="112" t="s">
        <v>652</v>
      </c>
      <c r="G17" s="244" t="s">
        <v>557</v>
      </c>
      <c r="H17" s="244" t="s">
        <v>558</v>
      </c>
      <c r="I17" s="244" t="s">
        <v>520</v>
      </c>
      <c r="J17" s="244" t="s">
        <v>550</v>
      </c>
    </row>
    <row r="18" spans="1:10" ht="30">
      <c r="A18" s="109">
        <v>3</v>
      </c>
      <c r="B18" s="336"/>
      <c r="C18" s="118" t="s">
        <v>378</v>
      </c>
      <c r="D18" s="299"/>
      <c r="E18" s="111">
        <v>1</v>
      </c>
      <c r="F18" s="112" t="s">
        <v>653</v>
      </c>
      <c r="G18" s="244" t="s">
        <v>570</v>
      </c>
      <c r="H18" s="244"/>
      <c r="I18" s="244"/>
      <c r="J18" s="244"/>
    </row>
    <row r="19" spans="1:10" ht="30">
      <c r="A19" s="109">
        <v>3</v>
      </c>
      <c r="B19" s="336"/>
      <c r="C19" s="118" t="s">
        <v>379</v>
      </c>
      <c r="D19" s="299"/>
      <c r="E19" s="111">
        <v>1</v>
      </c>
      <c r="F19" s="112"/>
      <c r="G19" s="241"/>
      <c r="H19" s="245"/>
      <c r="I19" s="245"/>
      <c r="J19" s="245"/>
    </row>
    <row r="20" spans="1:10" ht="30">
      <c r="A20" s="109">
        <v>3</v>
      </c>
      <c r="B20" s="336"/>
      <c r="C20" s="118" t="s">
        <v>380</v>
      </c>
      <c r="D20" s="299"/>
      <c r="E20" s="111">
        <v>1</v>
      </c>
      <c r="F20" s="112"/>
      <c r="G20" s="241"/>
      <c r="H20" s="245"/>
      <c r="I20" s="245"/>
      <c r="J20" s="245"/>
    </row>
    <row r="21" spans="1:10" ht="30">
      <c r="A21" s="109">
        <v>4</v>
      </c>
      <c r="B21" s="336"/>
      <c r="C21" s="118" t="s">
        <v>395</v>
      </c>
      <c r="D21" s="301" t="s">
        <v>623</v>
      </c>
      <c r="E21" s="111">
        <v>1</v>
      </c>
      <c r="F21" s="112" t="s">
        <v>654</v>
      </c>
      <c r="G21" s="241"/>
      <c r="H21" s="245"/>
      <c r="I21" s="245"/>
      <c r="J21" s="245"/>
    </row>
    <row r="22" spans="1:10" ht="45">
      <c r="A22" s="109">
        <v>4</v>
      </c>
      <c r="B22" s="336"/>
      <c r="C22" s="118" t="s">
        <v>396</v>
      </c>
      <c r="D22" s="299"/>
      <c r="E22" s="111">
        <v>1</v>
      </c>
      <c r="F22" s="112"/>
      <c r="G22" s="244" t="s">
        <v>558</v>
      </c>
      <c r="H22" s="245"/>
      <c r="I22" s="245"/>
      <c r="J22" s="245"/>
    </row>
    <row r="23" spans="1:10" ht="24">
      <c r="A23" s="113">
        <v>5</v>
      </c>
      <c r="B23" s="337"/>
      <c r="C23" s="283" t="s">
        <v>403</v>
      </c>
      <c r="D23" s="302"/>
      <c r="E23" s="115">
        <v>1</v>
      </c>
      <c r="F23" s="116"/>
      <c r="G23" s="244" t="s">
        <v>558</v>
      </c>
      <c r="H23" s="244" t="s">
        <v>520</v>
      </c>
      <c r="I23" s="245"/>
      <c r="J23" s="245"/>
    </row>
    <row r="24" spans="1:10" ht="45">
      <c r="A24" s="105">
        <v>3</v>
      </c>
      <c r="B24" s="334" t="s">
        <v>10</v>
      </c>
      <c r="C24" s="278" t="s">
        <v>381</v>
      </c>
      <c r="D24" s="303"/>
      <c r="E24" s="107">
        <v>1</v>
      </c>
      <c r="F24" s="108" t="s">
        <v>655</v>
      </c>
      <c r="G24" s="244" t="s">
        <v>571</v>
      </c>
      <c r="H24" s="244" t="s">
        <v>572</v>
      </c>
      <c r="I24" s="245"/>
      <c r="J24" s="245"/>
    </row>
    <row r="25" spans="1:10" ht="30">
      <c r="A25" s="113">
        <v>3</v>
      </c>
      <c r="B25" s="337"/>
      <c r="C25" s="283" t="s">
        <v>382</v>
      </c>
      <c r="D25" s="302"/>
      <c r="E25" s="115">
        <v>1</v>
      </c>
      <c r="F25" s="116" t="s">
        <v>656</v>
      </c>
      <c r="G25" s="246" t="s">
        <v>572</v>
      </c>
      <c r="H25" s="246" t="s">
        <v>576</v>
      </c>
      <c r="I25" s="247"/>
      <c r="J25" s="247"/>
    </row>
    <row r="26" spans="1:10">
      <c r="D26" s="20"/>
      <c r="E26" s="22"/>
      <c r="F26" s="20"/>
    </row>
  </sheetData>
  <sheetProtection algorithmName="SHA-512" hashValue="sw17Ry6v+/JlAw58veGnQEVyrbtauqYh6JEi6sWYM0lVHn8jrreSGh+bJJk21nCWCieuaEUZN5zM9D3bJqCBew==" saltValue="OVTgi8T5GjCq1RObsqOS6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3">
    <mergeCell ref="B5:B23"/>
    <mergeCell ref="B24:B25"/>
    <mergeCell ref="G4:J4"/>
  </mergeCells>
  <dataValidations count="1">
    <dataValidation type="whole" operator="lessThanOrEqual" allowBlank="1" showErrorMessage="1" error="Please enter:_x000a_&quot;0&quot; if No or None, or_x000a_&quot;1&quot; if Yes" sqref="E1:E1048576">
      <formula1>1</formula1>
    </dataValidation>
  </dataValidations>
  <hyperlinks>
    <hyperlink ref="G8" r:id="rId1" display="http://caninerabiesblueprint.org/3-1-3-What-personnel-and?lang=en"/>
    <hyperlink ref="G9" r:id="rId2" display="http://caninerabiesblueprint.org/3-1-3-What-personnel-and?lang=en"/>
    <hyperlink ref="H8" r:id="rId3" display="http://www.fao.org/3/a-i2415e.pdf"/>
    <hyperlink ref="H9" r:id="rId4" display="http://www.fao.org/3/a-i2415e.pdf"/>
    <hyperlink ref="I10" r:id="rId5" display="http://caninerabiesblueprint.org/Zoonotic-diseases-a-guide-to"/>
    <hyperlink ref="I11" r:id="rId6" display="http://caninerabiesblueprint.org/Zoonotic-diseases-a-guide-to"/>
    <hyperlink ref="G10" r:id="rId7" display="http://caninerabiesblueprint.org/3-1-3-What-personnel-and?lang=en"/>
    <hyperlink ref="H10" r:id="rId8" display="http://www.fao.org/3/a-i2415e.pdf"/>
    <hyperlink ref="G11" r:id="rId9" display="http://caninerabiesblueprint.org/3-1-3-What-personnel-and?lang=en"/>
    <hyperlink ref="H11" r:id="rId10" display="http://www.fao.org/3/a-i2415e.pdf"/>
    <hyperlink ref="G5" r:id="rId11" display="http://caninerabiesblueprint.org/3-1-3-What-personnel-and?lang=en"/>
    <hyperlink ref="H5" r:id="rId12" display="http://www.fao.org/3/a-i2415e.pdf"/>
    <hyperlink ref="G6" r:id="rId13" display="http://caninerabiesblueprint.org/3-1-3-What-personnel-and?lang=en"/>
    <hyperlink ref="H6" r:id="rId14" display="http://www.fao.org/3/a-i2415e.pdf"/>
    <hyperlink ref="G12" r:id="rId15" display="http://caninerabiesblueprint.org/5-3-1-Rabies-surveillance?lang=en"/>
    <hyperlink ref="G15" r:id="rId16" display="http://caninerabiesblueprint.org/5-1-1-The-epidemiology-of-rabies?lang=en"/>
    <hyperlink ref="G16" r:id="rId17" display="http://caninerabiesblueprint.org/5-1-1-The-epidemiology-of-rabies?lang=en"/>
    <hyperlink ref="H16" r:id="rId18" display="http://caninerabiesblueprint.org/OIE-Terrestrial-Animal-Health-Code"/>
    <hyperlink ref="H15" r:id="rId19" display="http://caninerabiesblueprint.org/WHO-International-Health"/>
    <hyperlink ref="G17" r:id="rId20" display="http://caninerabiesblueprint.org/5-1-1-The-epidemiology-of-rabies?lang=en"/>
    <hyperlink ref="H17" r:id="rId21" display="http://caninerabiesblueprint.org/WHO-International-Health"/>
    <hyperlink ref="I17" r:id="rId22" display="http://caninerabiesblueprint.org/OIE-Terrestrial-Animal-Health-Code"/>
    <hyperlink ref="J17" r:id="rId23" display="http://caninerabiesblueprint.org/Roles-and-Responsibilities?lang=en"/>
    <hyperlink ref="J10" r:id="rId24" display="http://rabiessurveillanceblueprint.org/-2-3-Animal-rabies-surveillance-"/>
    <hyperlink ref="J11" r:id="rId25" display="http://rabiessurveillanceblueprint.org/-2-2-Human-rabies-surveillance-"/>
    <hyperlink ref="G24" r:id="rId26" display="http://caninerabiesblueprint.org/Public-health-and-economic-burden?lang=en"/>
    <hyperlink ref="H24" r:id="rId27" display="http://caninerabiesblueprint.org/A-study-that-quantified-the?lang=en"/>
    <hyperlink ref="G18" r:id="rId28" display="http://rabiessurveillanceblueprint.org/-2-2-Human-rabies-surveillance-"/>
    <hyperlink ref="G25" r:id="rId29" display="http://caninerabiesblueprint.org/A-study-that-quantified-the?lang=en"/>
    <hyperlink ref="H25" r:id="rId30" display="http://caninerabiesblueprint.org/A-study-comparing-the-cost?lang=en"/>
    <hyperlink ref="G23" r:id="rId31" display="http://caninerabiesblueprint.org/WHO-International-Health"/>
    <hyperlink ref="H23" r:id="rId32" display="http://caninerabiesblueprint.org/OIE-Terrestrial-Animal-Health-Code"/>
    <hyperlink ref="J5" r:id="rId33" display="http://rabiessurveillanceblueprint.org/-Reporting-dissemination-and-"/>
    <hyperlink ref="J6" r:id="rId34" display="http://rabiessurveillanceblueprint.org/-Reporting-dissemination-and-"/>
    <hyperlink ref="I6" r:id="rId35" display="http://caninerabiesblueprint.org/Zoonotic-diseases-a-guide-to"/>
    <hyperlink ref="I5" r:id="rId36" display="http://caninerabiesblueprint.org/Zoonotic-diseases-a-guide-to"/>
    <hyperlink ref="G7" r:id="rId37" display="http://rabiessurveillanceblueprint.org/6-7-What-international-rabies?lang=en"/>
    <hyperlink ref="I9" r:id="rId38" display="http://rabiessurveillanceblueprint.org/-2-2-Human-rabies-surveillance-"/>
    <hyperlink ref="I8" r:id="rId39" display="http://rabiessurveillanceblueprint.org/-2-3-Animal-rabies-surveillance-"/>
    <hyperlink ref="G22" r:id="rId40" display="http://caninerabiesblueprint.org/WHO-International-Health"/>
    <hyperlink ref="G13" r:id="rId41" display="http://caninerabiesblueprint.org/5-4-1-What-techniques-are?lang=en"/>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7"/>
  <dimension ref="A1:L18"/>
  <sheetViews>
    <sheetView showGridLines="0" topLeftCell="C10" workbookViewId="0">
      <selection activeCell="H18" sqref="H18"/>
    </sheetView>
  </sheetViews>
  <sheetFormatPr defaultColWidth="8.7109375" defaultRowHeight="15"/>
  <cols>
    <col min="1" max="1" width="9.140625" style="3" customWidth="1"/>
    <col min="2" max="2" width="14.7109375" style="4" customWidth="1"/>
    <col min="3" max="3" width="56" style="4" customWidth="1"/>
    <col min="4" max="4" width="50.28515625" customWidth="1"/>
    <col min="6" max="6" width="38.7109375" customWidth="1"/>
    <col min="7" max="7" width="17.7109375" style="240" customWidth="1"/>
    <col min="8" max="11" width="17.7109375" style="163" customWidth="1"/>
  </cols>
  <sheetData>
    <row r="1" spans="1:12" ht="15.75">
      <c r="A1" s="10" t="s">
        <v>29</v>
      </c>
      <c r="D1" s="4"/>
    </row>
    <row r="2" spans="1:12">
      <c r="A2" s="2" t="s">
        <v>4</v>
      </c>
      <c r="D2" s="4"/>
    </row>
    <row r="3" spans="1:12">
      <c r="A3" s="2"/>
      <c r="D3" s="4"/>
    </row>
    <row r="4" spans="1:12" s="41" customFormat="1" ht="30">
      <c r="A4" s="27" t="s">
        <v>0</v>
      </c>
      <c r="B4" s="32" t="s">
        <v>42</v>
      </c>
      <c r="C4" s="28" t="s">
        <v>1</v>
      </c>
      <c r="D4" s="40" t="s">
        <v>312</v>
      </c>
      <c r="E4" s="29" t="s">
        <v>2</v>
      </c>
      <c r="F4" s="252" t="s">
        <v>3</v>
      </c>
      <c r="G4" s="348" t="s">
        <v>598</v>
      </c>
      <c r="H4" s="348"/>
      <c r="I4" s="348"/>
      <c r="J4" s="348"/>
      <c r="K4" s="348"/>
    </row>
    <row r="5" spans="1:12" s="13" customFormat="1" ht="36">
      <c r="A5" s="119">
        <v>0</v>
      </c>
      <c r="B5" s="338" t="s">
        <v>408</v>
      </c>
      <c r="C5" s="278" t="s">
        <v>326</v>
      </c>
      <c r="D5" s="193" t="s">
        <v>34</v>
      </c>
      <c r="E5" s="107">
        <v>1</v>
      </c>
      <c r="F5" s="253" t="s">
        <v>657</v>
      </c>
      <c r="G5" s="242" t="s">
        <v>522</v>
      </c>
      <c r="H5" s="242" t="s">
        <v>524</v>
      </c>
      <c r="I5" s="242" t="s">
        <v>523</v>
      </c>
      <c r="J5" s="242" t="s">
        <v>575</v>
      </c>
      <c r="K5" s="242" t="s">
        <v>521</v>
      </c>
    </row>
    <row r="6" spans="1:12" s="13" customFormat="1" ht="45">
      <c r="A6" s="121">
        <v>0</v>
      </c>
      <c r="B6" s="340"/>
      <c r="C6" s="118" t="s">
        <v>328</v>
      </c>
      <c r="D6" s="196" t="s">
        <v>435</v>
      </c>
      <c r="E6" s="111">
        <v>1</v>
      </c>
      <c r="F6" s="254" t="s">
        <v>658</v>
      </c>
      <c r="G6" s="244" t="s">
        <v>525</v>
      </c>
      <c r="H6" s="244" t="s">
        <v>588</v>
      </c>
      <c r="I6" s="245"/>
      <c r="J6" s="245"/>
      <c r="K6" s="245"/>
    </row>
    <row r="7" spans="1:12" s="13" customFormat="1" ht="45" customHeight="1">
      <c r="A7" s="119">
        <v>1</v>
      </c>
      <c r="B7" s="338" t="s">
        <v>409</v>
      </c>
      <c r="C7" s="278" t="s">
        <v>417</v>
      </c>
      <c r="D7" s="304"/>
      <c r="E7" s="107">
        <v>1</v>
      </c>
      <c r="F7" s="253" t="s">
        <v>659</v>
      </c>
      <c r="G7" s="244" t="s">
        <v>534</v>
      </c>
      <c r="H7" s="244" t="s">
        <v>535</v>
      </c>
      <c r="I7" s="244" t="s">
        <v>536</v>
      </c>
      <c r="J7" s="245"/>
      <c r="K7" s="245"/>
    </row>
    <row r="8" spans="1:12" s="13" customFormat="1" ht="60">
      <c r="A8" s="121">
        <v>1</v>
      </c>
      <c r="B8" s="339"/>
      <c r="C8" s="118" t="s">
        <v>612</v>
      </c>
      <c r="D8" s="190" t="s">
        <v>599</v>
      </c>
      <c r="E8" s="111">
        <v>1</v>
      </c>
      <c r="F8" s="254"/>
      <c r="G8" s="244" t="s">
        <v>525</v>
      </c>
      <c r="H8" s="244" t="s">
        <v>526</v>
      </c>
      <c r="I8" s="244" t="s">
        <v>527</v>
      </c>
      <c r="J8" s="245"/>
      <c r="K8" s="245"/>
    </row>
    <row r="9" spans="1:12" s="13" customFormat="1" ht="45" customHeight="1">
      <c r="A9" s="249">
        <v>1</v>
      </c>
      <c r="B9" s="339"/>
      <c r="C9" s="118" t="s">
        <v>479</v>
      </c>
      <c r="D9" s="195"/>
      <c r="E9" s="111">
        <v>1</v>
      </c>
      <c r="F9" s="254"/>
      <c r="G9" s="244" t="s">
        <v>595</v>
      </c>
      <c r="H9" s="245"/>
      <c r="I9" s="245"/>
      <c r="J9" s="245"/>
      <c r="K9" s="245"/>
    </row>
    <row r="10" spans="1:12" s="13" customFormat="1" ht="45" customHeight="1">
      <c r="A10" s="250">
        <v>1</v>
      </c>
      <c r="B10" s="339"/>
      <c r="C10" s="284" t="s">
        <v>613</v>
      </c>
      <c r="D10" s="251"/>
      <c r="E10" s="185">
        <v>1</v>
      </c>
      <c r="F10" s="255"/>
      <c r="G10" s="244" t="s">
        <v>593</v>
      </c>
      <c r="H10" s="245"/>
      <c r="I10" s="245"/>
      <c r="J10" s="245"/>
      <c r="K10" s="245"/>
    </row>
    <row r="11" spans="1:12" s="13" customFormat="1" ht="30" customHeight="1">
      <c r="A11" s="121">
        <v>2</v>
      </c>
      <c r="B11" s="339"/>
      <c r="C11" s="118" t="s">
        <v>362</v>
      </c>
      <c r="D11" s="305" t="s">
        <v>436</v>
      </c>
      <c r="E11" s="111">
        <v>1</v>
      </c>
      <c r="F11" s="254" t="s">
        <v>660</v>
      </c>
      <c r="G11" s="244" t="s">
        <v>534</v>
      </c>
      <c r="H11" s="244" t="s">
        <v>559</v>
      </c>
      <c r="I11" s="245"/>
      <c r="J11" s="245"/>
      <c r="K11" s="245"/>
    </row>
    <row r="12" spans="1:12" s="13" customFormat="1" ht="48">
      <c r="A12" s="121">
        <v>2</v>
      </c>
      <c r="B12" s="339"/>
      <c r="C12" s="118" t="s">
        <v>361</v>
      </c>
      <c r="D12" s="304"/>
      <c r="E12" s="111">
        <v>1</v>
      </c>
      <c r="F12" s="254"/>
      <c r="G12" s="244" t="s">
        <v>560</v>
      </c>
      <c r="H12" s="244" t="s">
        <v>559</v>
      </c>
      <c r="I12" s="244" t="s">
        <v>533</v>
      </c>
      <c r="J12" s="245"/>
      <c r="K12" s="245"/>
    </row>
    <row r="13" spans="1:12" s="13" customFormat="1" ht="45">
      <c r="A13" s="121">
        <v>3</v>
      </c>
      <c r="B13" s="339"/>
      <c r="C13" s="118" t="s">
        <v>376</v>
      </c>
      <c r="D13" s="190" t="s">
        <v>626</v>
      </c>
      <c r="E13" s="111">
        <v>1</v>
      </c>
      <c r="F13" s="254" t="s">
        <v>661</v>
      </c>
      <c r="G13" s="244" t="s">
        <v>573</v>
      </c>
      <c r="H13" s="244" t="s">
        <v>595</v>
      </c>
      <c r="I13" s="245"/>
      <c r="J13" s="245"/>
      <c r="K13" s="245"/>
    </row>
    <row r="14" spans="1:12" s="13" customFormat="1" ht="36">
      <c r="A14" s="121">
        <v>3</v>
      </c>
      <c r="B14" s="339"/>
      <c r="C14" s="118" t="s">
        <v>377</v>
      </c>
      <c r="D14" s="196" t="s">
        <v>35</v>
      </c>
      <c r="E14" s="111">
        <v>1</v>
      </c>
      <c r="F14" s="254" t="s">
        <v>662</v>
      </c>
      <c r="G14" s="244" t="s">
        <v>524</v>
      </c>
      <c r="H14" s="244" t="s">
        <v>574</v>
      </c>
      <c r="I14" s="244" t="s">
        <v>521</v>
      </c>
      <c r="J14" s="244" t="s">
        <v>575</v>
      </c>
      <c r="K14" s="245"/>
      <c r="L14"/>
    </row>
    <row r="15" spans="1:12" s="13" customFormat="1" ht="45">
      <c r="A15" s="121">
        <v>4</v>
      </c>
      <c r="B15" s="339"/>
      <c r="C15" s="118" t="s">
        <v>394</v>
      </c>
      <c r="D15" s="306" t="s">
        <v>623</v>
      </c>
      <c r="E15" s="111">
        <v>1</v>
      </c>
      <c r="F15" s="254"/>
      <c r="G15" s="244" t="s">
        <v>520</v>
      </c>
      <c r="H15" s="245"/>
      <c r="I15" s="245"/>
      <c r="J15" s="245"/>
      <c r="K15" s="245"/>
    </row>
    <row r="16" spans="1:12" s="13" customFormat="1" ht="30">
      <c r="A16" s="123">
        <v>5</v>
      </c>
      <c r="B16" s="340"/>
      <c r="C16" s="283" t="s">
        <v>404</v>
      </c>
      <c r="D16" s="124"/>
      <c r="E16" s="115">
        <v>1</v>
      </c>
      <c r="F16" s="256"/>
      <c r="G16" s="246" t="s">
        <v>520</v>
      </c>
      <c r="H16" s="247"/>
      <c r="I16" s="247"/>
      <c r="J16" s="247"/>
      <c r="K16" s="247"/>
    </row>
    <row r="18" spans="3:3">
      <c r="C18" s="161"/>
    </row>
  </sheetData>
  <sheetProtection algorithmName="SHA-512" hashValue="TyOR9jtAb1bvNAJxZ0Vw9FF1m2+zf1ElI6wVQIIvA9zdh6cDZcoemIjxy6t1uzsFU+qahFNk8s8FNGBBHHDSUA==" saltValue="UIgE/Uj6cXMVqxM5SBOCYw==" spinCount="100000" sheet="1" objects="1" scenarios="1" formatColumns="0"/>
  <customSheetViews>
    <customSheetView guid="{A09E5DD0-AC96-4D53-94A2-26B4313321AF}" showGridLines="0">
      <selection activeCell="D7" sqref="D7"/>
      <pageMargins left="0.7" right="0.7" top="0.75" bottom="0.75" header="0.3" footer="0.3"/>
      <pageSetup paperSize="9" orientation="portrait"/>
    </customSheetView>
  </customSheetViews>
  <mergeCells count="3">
    <mergeCell ref="B5:B6"/>
    <mergeCell ref="B7:B16"/>
    <mergeCell ref="G4:K4"/>
  </mergeCells>
  <dataValidations count="1">
    <dataValidation type="whole" operator="lessThanOrEqual" allowBlank="1" showErrorMessage="1" error="Please enter:_x000a_&quot;0&quot; if No or None, or_x000a_&quot;1&quot; if Yes" sqref="E1:E1048576">
      <formula1>1</formula1>
    </dataValidation>
  </dataValidations>
  <hyperlinks>
    <hyperlink ref="G5" r:id="rId1" display="http://caninerabiesblueprint.org/3-1-7-Which-laboratories-are?lang=en"/>
    <hyperlink ref="H5" r:id="rId2"/>
    <hyperlink ref="I5" r:id="rId3"/>
    <hyperlink ref="K5" r:id="rId4" display="http://caninerabiesblueprint.org/WHO-expert-consultation-on-rabies"/>
    <hyperlink ref="J5" r:id="rId5"/>
    <hyperlink ref="G6" r:id="rId6"/>
    <hyperlink ref="G8" r:id="rId7"/>
    <hyperlink ref="H8" r:id="rId8"/>
    <hyperlink ref="I8" r:id="rId9"/>
    <hyperlink ref="G7" r:id="rId10" display="http://caninerabiesblueprint.org/3-1-8-What-are-the-minimum?lang=en"/>
    <hyperlink ref="H7" r:id="rId11" display="http://caninerabiesblueprint.org/OIE-Manual-of-Diagnostic-Tests-and"/>
    <hyperlink ref="I7" r:id="rId12" display="http://caninerabiesblueprint.org/Laboratory-biorisk-management"/>
    <hyperlink ref="G11" r:id="rId13" display="http://caninerabiesblueprint.org/3-1-8-What-are-the-minimum?lang=en"/>
    <hyperlink ref="H11" r:id="rId14" display="http://caninerabiesblueprint.org/Laboratory-biorisk-management"/>
    <hyperlink ref="G12" r:id="rId15" display="http://caninerabiesblueprint.org/OIE-Manual-of-Diagnostic-Tests-and"/>
    <hyperlink ref="H12" r:id="rId16" display="http://caninerabiesblueprint.org/Laboratory-biorisk-management"/>
    <hyperlink ref="I12" r:id="rId17" display="http://caninerabiesblueprint.org/5-3-1-Rabies-surveillance?lang=en"/>
    <hyperlink ref="G13" r:id="rId18" display="http://caninerabiesblueprint.org/3-1-8-What-are-the-minimum?lang=en"/>
    <hyperlink ref="G14" r:id="rId19" display="http://www.oie.int/en/our-scientific-expertise/reference-laboratories/list-of-laboratories/"/>
    <hyperlink ref="H14" r:id="rId20" display="http://apps.who.int/whocc/Search.aspx"/>
    <hyperlink ref="I14" r:id="rId21" display="http://caninerabiesblueprint.org/WHO-expert-consultation-on-rabies"/>
    <hyperlink ref="J14" r:id="rId22"/>
    <hyperlink ref="G15" r:id="rId23" display="http://caninerabiesblueprint.org/OIE-Terrestrial-Animal-Health-Code"/>
    <hyperlink ref="G16" r:id="rId24" display="http://caninerabiesblueprint.org/OIE-Terrestrial-Animal-Health-Code"/>
    <hyperlink ref="H6" r:id="rId25" display="http://rabiessurveillanceblueprint.org/3-6-What-samples-do-we-need-to"/>
    <hyperlink ref="G9" r:id="rId26" display="http://rabiessurveillanceblueprint.org/-Laboratory-rabies-diagnosis-"/>
    <hyperlink ref="G10" r:id="rId27" display="http://rabiessurveillanceblueprint.org/6-7-What-international-rabies?lang=en"/>
    <hyperlink ref="H13" r:id="rId28" display="http://rabiessurveillanceblueprint.org/-Laboratory-rabies-diagnosis-"/>
  </hyperlink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INSTRUCTIONS - READ THIS FIRST</vt:lpstr>
      <vt:lpstr>S0-S5</vt:lpstr>
      <vt:lpstr>Country profile</vt:lpstr>
      <vt:lpstr>country</vt:lpstr>
      <vt:lpstr>S-IEC</vt:lpstr>
      <vt:lpstr>S-Dog popn</vt:lpstr>
      <vt:lpstr>T-Prev &amp; Ctrl</vt:lpstr>
      <vt:lpstr>T-Data coll &amp; ax</vt:lpstr>
      <vt:lpstr>T-Lab dx</vt:lpstr>
      <vt:lpstr>O-Cross-cutting issues</vt:lpstr>
      <vt:lpstr>P-Legislation</vt:lpstr>
      <vt:lpstr>key acts</vt:lpstr>
      <vt:lpstr>masterlist</vt:lpstr>
      <vt:lpstr>SUMMARY (Score)</vt:lpstr>
      <vt:lpstr>SUMMARY (S0-S5)</vt:lpstr>
      <vt:lpstr>RULES</vt:lpstr>
      <vt:lpstr>A_case_definition_for_animal_rabies_is_available</vt:lpstr>
      <vt:lpstr>ACHIEVEMENTS___ACTIVITIES</vt:lpstr>
      <vt:lpstr>COUNTRY</vt:lpstr>
      <vt:lpstr>crossstage</vt:lpstr>
      <vt:lpstr>crossstatus</vt:lpstr>
      <vt:lpstr>datastage</vt:lpstr>
      <vt:lpstr>datastatus</vt:lpstr>
      <vt:lpstr>dogstage</vt:lpstr>
      <vt:lpstr>dogstatus</vt:lpstr>
      <vt:lpstr>iecstage</vt:lpstr>
      <vt:lpstr>iecstatus</vt:lpstr>
      <vt:lpstr>labstage</vt:lpstr>
      <vt:lpstr>labstatus</vt:lpstr>
      <vt:lpstr>National_case_definition_for_animal_rabies</vt:lpstr>
      <vt:lpstr>OTHER_IMPORTANT_INFORMATION</vt:lpstr>
      <vt:lpstr>prevstage</vt:lpstr>
      <vt:lpstr>prevstatus</vt:lpstr>
      <vt:lpstr>'SUMMARY (Score)'!Print_Area</vt:lpstr>
      <vt:lpstr>REMARKS</vt:lpstr>
      <vt:lpstr>STAGE</vt:lpstr>
      <vt:lpstr>STATUS</vt:lpstr>
      <vt:lpstr>subcomponent</vt:lpstr>
      <vt:lpstr>tbl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 Asia Research</dc:creator>
  <cp:lastModifiedBy>DR PORTIA MANANGAZIRA</cp:lastModifiedBy>
  <cp:lastPrinted>2016-06-27T05:30:53Z</cp:lastPrinted>
  <dcterms:created xsi:type="dcterms:W3CDTF">2015-04-17T07:47:18Z</dcterms:created>
  <dcterms:modified xsi:type="dcterms:W3CDTF">2016-10-25T12:54:48Z</dcterms:modified>
</cp:coreProperties>
</file>